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20" yWindow="800" windowWidth="25480" windowHeight="16580" tabRatio="500" firstSheet="15" activeTab="24"/>
  </bookViews>
  <sheets>
    <sheet name="Template 1" sheetId="8" r:id="rId1"/>
    <sheet name="Template 2" sheetId="28" r:id="rId2"/>
    <sheet name="1995" sheetId="23" r:id="rId3"/>
    <sheet name="1996" sheetId="24" r:id="rId4"/>
    <sheet name="1997" sheetId="22" r:id="rId5"/>
    <sheet name="1998" sheetId="21" r:id="rId6"/>
    <sheet name="1999" sheetId="20" r:id="rId7"/>
    <sheet name="2000" sheetId="19" r:id="rId8"/>
    <sheet name="2001" sheetId="18" r:id="rId9"/>
    <sheet name="2002" sheetId="17" r:id="rId10"/>
    <sheet name="2003" sheetId="16" r:id="rId11"/>
    <sheet name="2004" sheetId="15" r:id="rId12"/>
    <sheet name="2005" sheetId="14" r:id="rId13"/>
    <sheet name="2006" sheetId="13" r:id="rId14"/>
    <sheet name="2007" sheetId="12" r:id="rId15"/>
    <sheet name="2008" sheetId="11" r:id="rId16"/>
    <sheet name="2009" sheetId="9" r:id="rId17"/>
    <sheet name="2010" sheetId="10" r:id="rId18"/>
    <sheet name="2011" sheetId="25" r:id="rId19"/>
    <sheet name="2012" sheetId="26" r:id="rId20"/>
    <sheet name="2013" sheetId="27" r:id="rId21"/>
    <sheet name="2014" sheetId="30" r:id="rId22"/>
    <sheet name="2015" sheetId="31" r:id="rId23"/>
    <sheet name="2016" sheetId="32" r:id="rId24"/>
    <sheet name="2017" sheetId="33" r:id="rId2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0" i="33" l="1"/>
  <c r="R3" i="33"/>
  <c r="R4" i="33"/>
  <c r="R5" i="33"/>
  <c r="R6" i="33"/>
  <c r="R7" i="33"/>
  <c r="R8" i="33"/>
  <c r="R9" i="33"/>
  <c r="R10" i="33"/>
  <c r="R13" i="33"/>
  <c r="R14" i="33"/>
  <c r="R17" i="33"/>
  <c r="R18" i="33"/>
  <c r="R19" i="33"/>
  <c r="R20" i="33"/>
  <c r="R21" i="33"/>
  <c r="R22" i="33"/>
  <c r="R23" i="33"/>
  <c r="R26" i="33"/>
  <c r="R27" i="33"/>
  <c r="R29" i="33"/>
  <c r="R32" i="33"/>
  <c r="R33" i="33"/>
  <c r="R34" i="33"/>
  <c r="R37" i="33"/>
  <c r="R38" i="33"/>
  <c r="R39" i="33"/>
  <c r="R40" i="33"/>
  <c r="R41" i="33"/>
  <c r="R42" i="33"/>
  <c r="R43" i="33"/>
  <c r="R46" i="33"/>
  <c r="R47" i="33"/>
  <c r="R48" i="33"/>
  <c r="R49" i="33"/>
  <c r="R50" i="33"/>
  <c r="R51" i="33"/>
  <c r="R52" i="33"/>
  <c r="R55" i="33"/>
  <c r="R56" i="33"/>
  <c r="R57" i="33"/>
  <c r="R58" i="33"/>
  <c r="R59" i="33"/>
  <c r="R60" i="33"/>
  <c r="R61" i="33"/>
  <c r="R62" i="33"/>
  <c r="R63" i="33"/>
  <c r="R64" i="33"/>
  <c r="R65" i="33"/>
  <c r="R66" i="33"/>
  <c r="R67" i="33"/>
  <c r="R68" i="33"/>
  <c r="R69" i="33"/>
  <c r="R70" i="33"/>
  <c r="R71" i="33"/>
  <c r="R80" i="33"/>
  <c r="B81" i="33"/>
  <c r="R82" i="33"/>
  <c r="S3" i="33"/>
  <c r="S4" i="33"/>
  <c r="S5" i="33"/>
  <c r="S6" i="33"/>
  <c r="S7" i="33"/>
  <c r="S8" i="33"/>
  <c r="S9" i="33"/>
  <c r="S10" i="33"/>
  <c r="S13" i="33"/>
  <c r="S14" i="33"/>
  <c r="S17" i="33"/>
  <c r="S18" i="33"/>
  <c r="S19" i="33"/>
  <c r="S20" i="33"/>
  <c r="S21" i="33"/>
  <c r="S22" i="33"/>
  <c r="S23" i="33"/>
  <c r="S26" i="33"/>
  <c r="S27" i="33"/>
  <c r="S29" i="33"/>
  <c r="S32" i="33"/>
  <c r="S33" i="33"/>
  <c r="S34" i="33"/>
  <c r="S37" i="33"/>
  <c r="S38" i="33"/>
  <c r="S39" i="33"/>
  <c r="S40" i="33"/>
  <c r="S41" i="33"/>
  <c r="S42" i="33"/>
  <c r="S43" i="33"/>
  <c r="S46" i="33"/>
  <c r="S47" i="33"/>
  <c r="S48" i="33"/>
  <c r="S49" i="33"/>
  <c r="S50" i="33"/>
  <c r="S51" i="33"/>
  <c r="S52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80" i="33"/>
  <c r="S82" i="33"/>
  <c r="R83" i="33"/>
  <c r="C80" i="33"/>
  <c r="C81" i="33"/>
  <c r="B80" i="33"/>
  <c r="J80" i="33"/>
  <c r="N80" i="33"/>
  <c r="G80" i="33"/>
  <c r="K80" i="33"/>
  <c r="O80" i="33"/>
  <c r="U3" i="33"/>
  <c r="U4" i="33"/>
  <c r="U5" i="33"/>
  <c r="U6" i="33"/>
  <c r="U7" i="33"/>
  <c r="U8" i="33"/>
  <c r="U9" i="33"/>
  <c r="U10" i="33"/>
  <c r="U13" i="33"/>
  <c r="U14" i="33"/>
  <c r="U17" i="33"/>
  <c r="U18" i="33"/>
  <c r="U19" i="33"/>
  <c r="U20" i="33"/>
  <c r="U21" i="33"/>
  <c r="U22" i="33"/>
  <c r="U23" i="33"/>
  <c r="U26" i="33"/>
  <c r="U27" i="33"/>
  <c r="U29" i="33"/>
  <c r="U32" i="33"/>
  <c r="U33" i="33"/>
  <c r="U34" i="33"/>
  <c r="U37" i="33"/>
  <c r="U38" i="33"/>
  <c r="U39" i="33"/>
  <c r="U40" i="33"/>
  <c r="U41" i="33"/>
  <c r="U42" i="33"/>
  <c r="U43" i="33"/>
  <c r="U46" i="33"/>
  <c r="U47" i="33"/>
  <c r="U48" i="33"/>
  <c r="U49" i="33"/>
  <c r="U50" i="33"/>
  <c r="U51" i="33"/>
  <c r="U52" i="33"/>
  <c r="U55" i="33"/>
  <c r="U56" i="33"/>
  <c r="U57" i="33"/>
  <c r="U58" i="33"/>
  <c r="U59" i="33"/>
  <c r="U60" i="33"/>
  <c r="U61" i="33"/>
  <c r="U62" i="33"/>
  <c r="U63" i="33"/>
  <c r="U64" i="33"/>
  <c r="U65" i="33"/>
  <c r="U66" i="33"/>
  <c r="U67" i="33"/>
  <c r="U68" i="33"/>
  <c r="U69" i="33"/>
  <c r="U70" i="33"/>
  <c r="U71" i="33"/>
  <c r="U80" i="33"/>
  <c r="E80" i="33"/>
  <c r="I80" i="33"/>
  <c r="M80" i="33"/>
  <c r="Q80" i="33"/>
  <c r="E81" i="33"/>
  <c r="U82" i="33"/>
  <c r="T3" i="33"/>
  <c r="T4" i="33"/>
  <c r="T5" i="33"/>
  <c r="T6" i="33"/>
  <c r="T7" i="33"/>
  <c r="T8" i="33"/>
  <c r="T9" i="33"/>
  <c r="T10" i="33"/>
  <c r="T13" i="33"/>
  <c r="T14" i="33"/>
  <c r="T17" i="33"/>
  <c r="T18" i="33"/>
  <c r="T19" i="33"/>
  <c r="T20" i="33"/>
  <c r="T21" i="33"/>
  <c r="T22" i="33"/>
  <c r="T23" i="33"/>
  <c r="T26" i="33"/>
  <c r="T27" i="33"/>
  <c r="T29" i="33"/>
  <c r="T32" i="33"/>
  <c r="T33" i="33"/>
  <c r="T34" i="33"/>
  <c r="T37" i="33"/>
  <c r="T38" i="33"/>
  <c r="T39" i="33"/>
  <c r="T40" i="33"/>
  <c r="T41" i="33"/>
  <c r="T42" i="33"/>
  <c r="T43" i="33"/>
  <c r="T46" i="33"/>
  <c r="T47" i="33"/>
  <c r="T48" i="33"/>
  <c r="T49" i="33"/>
  <c r="T50" i="33"/>
  <c r="T51" i="33"/>
  <c r="T52" i="33"/>
  <c r="T55" i="33"/>
  <c r="T56" i="33"/>
  <c r="T57" i="33"/>
  <c r="T58" i="33"/>
  <c r="T59" i="33"/>
  <c r="T60" i="33"/>
  <c r="T61" i="33"/>
  <c r="T62" i="33"/>
  <c r="T63" i="33"/>
  <c r="T64" i="33"/>
  <c r="T65" i="33"/>
  <c r="T66" i="33"/>
  <c r="T67" i="33"/>
  <c r="T68" i="33"/>
  <c r="T69" i="33"/>
  <c r="T70" i="33"/>
  <c r="T71" i="33"/>
  <c r="T80" i="33"/>
  <c r="D80" i="33"/>
  <c r="H80" i="33"/>
  <c r="L80" i="33"/>
  <c r="P80" i="33"/>
  <c r="D81" i="33"/>
  <c r="T82" i="33"/>
  <c r="R3" i="32"/>
  <c r="R4" i="32"/>
  <c r="R5" i="32"/>
  <c r="R6" i="32"/>
  <c r="R7" i="32"/>
  <c r="R8" i="32"/>
  <c r="R9" i="32"/>
  <c r="R10" i="32"/>
  <c r="R13" i="32"/>
  <c r="R14" i="32"/>
  <c r="R17" i="32"/>
  <c r="R18" i="32"/>
  <c r="R19" i="32"/>
  <c r="R20" i="32"/>
  <c r="R21" i="32"/>
  <c r="R22" i="32"/>
  <c r="R23" i="32"/>
  <c r="R26" i="32"/>
  <c r="R27" i="32"/>
  <c r="R29" i="32"/>
  <c r="R32" i="32"/>
  <c r="R33" i="32"/>
  <c r="R34" i="32"/>
  <c r="R37" i="32"/>
  <c r="R38" i="32"/>
  <c r="R39" i="32"/>
  <c r="R40" i="32"/>
  <c r="R41" i="32"/>
  <c r="R42" i="32"/>
  <c r="R43" i="32"/>
  <c r="R46" i="32"/>
  <c r="R47" i="32"/>
  <c r="R48" i="32"/>
  <c r="R49" i="32"/>
  <c r="R50" i="32"/>
  <c r="R51" i="32"/>
  <c r="R52" i="32"/>
  <c r="R55" i="32"/>
  <c r="R56" i="32"/>
  <c r="R57" i="32"/>
  <c r="R58" i="32"/>
  <c r="R59" i="32"/>
  <c r="R60" i="32"/>
  <c r="R61" i="32"/>
  <c r="R62" i="32"/>
  <c r="R63" i="32"/>
  <c r="R64" i="32"/>
  <c r="R65" i="32"/>
  <c r="R66" i="32"/>
  <c r="R67" i="32"/>
  <c r="R68" i="32"/>
  <c r="R69" i="32"/>
  <c r="R70" i="32"/>
  <c r="R71" i="32"/>
  <c r="R80" i="32"/>
  <c r="B80" i="32"/>
  <c r="F80" i="32"/>
  <c r="J80" i="32"/>
  <c r="N80" i="32"/>
  <c r="B81" i="32"/>
  <c r="R82" i="32"/>
  <c r="S37" i="32"/>
  <c r="S40" i="32"/>
  <c r="S46" i="32"/>
  <c r="S47" i="32"/>
  <c r="S50" i="32"/>
  <c r="S51" i="32"/>
  <c r="S55" i="32"/>
  <c r="S59" i="32"/>
  <c r="S48" i="32"/>
  <c r="S80" i="32"/>
  <c r="G80" i="32"/>
  <c r="C81" i="32"/>
  <c r="S82" i="32"/>
  <c r="R83" i="32"/>
  <c r="U3" i="32"/>
  <c r="U4" i="32"/>
  <c r="U5" i="32"/>
  <c r="U6" i="32"/>
  <c r="U7" i="32"/>
  <c r="U8" i="32"/>
  <c r="U9" i="32"/>
  <c r="U10" i="32"/>
  <c r="U13" i="32"/>
  <c r="U14" i="32"/>
  <c r="U17" i="32"/>
  <c r="U18" i="32"/>
  <c r="U19" i="32"/>
  <c r="U20" i="32"/>
  <c r="U21" i="32"/>
  <c r="U22" i="32"/>
  <c r="U23" i="32"/>
  <c r="U26" i="32"/>
  <c r="U27" i="32"/>
  <c r="U29" i="32"/>
  <c r="U32" i="32"/>
  <c r="U33" i="32"/>
  <c r="U34" i="32"/>
  <c r="U37" i="32"/>
  <c r="U38" i="32"/>
  <c r="U39" i="32"/>
  <c r="U40" i="32"/>
  <c r="U41" i="32"/>
  <c r="U42" i="32"/>
  <c r="U43" i="32"/>
  <c r="U46" i="32"/>
  <c r="U47" i="32"/>
  <c r="U48" i="32"/>
  <c r="U49" i="32"/>
  <c r="U50" i="32"/>
  <c r="U51" i="32"/>
  <c r="U52" i="32"/>
  <c r="U55" i="32"/>
  <c r="U56" i="32"/>
  <c r="U57" i="32"/>
  <c r="U58" i="32"/>
  <c r="U59" i="32"/>
  <c r="U60" i="32"/>
  <c r="U61" i="32"/>
  <c r="U62" i="32"/>
  <c r="U63" i="32"/>
  <c r="U64" i="32"/>
  <c r="U65" i="32"/>
  <c r="U66" i="32"/>
  <c r="U67" i="32"/>
  <c r="U68" i="32"/>
  <c r="U69" i="32"/>
  <c r="U70" i="32"/>
  <c r="U71" i="32"/>
  <c r="U80" i="32"/>
  <c r="E80" i="32"/>
  <c r="I80" i="32"/>
  <c r="M80" i="32"/>
  <c r="Q80" i="32"/>
  <c r="E81" i="32"/>
  <c r="U82" i="32"/>
  <c r="T3" i="32"/>
  <c r="T4" i="32"/>
  <c r="T5" i="32"/>
  <c r="T6" i="32"/>
  <c r="T7" i="32"/>
  <c r="T8" i="32"/>
  <c r="T9" i="32"/>
  <c r="T10" i="32"/>
  <c r="T13" i="32"/>
  <c r="T14" i="32"/>
  <c r="T17" i="32"/>
  <c r="T18" i="32"/>
  <c r="T19" i="32"/>
  <c r="T20" i="32"/>
  <c r="T21" i="32"/>
  <c r="T22" i="32"/>
  <c r="T23" i="32"/>
  <c r="T26" i="32"/>
  <c r="T27" i="32"/>
  <c r="T29" i="32"/>
  <c r="T32" i="32"/>
  <c r="T33" i="32"/>
  <c r="T34" i="32"/>
  <c r="T37" i="32"/>
  <c r="T38" i="32"/>
  <c r="T39" i="32"/>
  <c r="T40" i="32"/>
  <c r="T41" i="32"/>
  <c r="T42" i="32"/>
  <c r="T43" i="32"/>
  <c r="T46" i="32"/>
  <c r="T47" i="32"/>
  <c r="T48" i="32"/>
  <c r="T49" i="32"/>
  <c r="T50" i="32"/>
  <c r="T51" i="32"/>
  <c r="T52" i="32"/>
  <c r="T55" i="32"/>
  <c r="T56" i="32"/>
  <c r="T57" i="32"/>
  <c r="T58" i="32"/>
  <c r="T59" i="32"/>
  <c r="T60" i="32"/>
  <c r="T61" i="32"/>
  <c r="T62" i="32"/>
  <c r="T63" i="32"/>
  <c r="T64" i="32"/>
  <c r="T65" i="32"/>
  <c r="T66" i="32"/>
  <c r="T67" i="32"/>
  <c r="T68" i="32"/>
  <c r="T69" i="32"/>
  <c r="T70" i="32"/>
  <c r="T71" i="32"/>
  <c r="T80" i="32"/>
  <c r="D80" i="32"/>
  <c r="H80" i="32"/>
  <c r="L80" i="32"/>
  <c r="P80" i="32"/>
  <c r="D81" i="32"/>
  <c r="T82" i="32"/>
  <c r="S3" i="32"/>
  <c r="S4" i="32"/>
  <c r="S5" i="32"/>
  <c r="S6" i="32"/>
  <c r="S7" i="32"/>
  <c r="S8" i="32"/>
  <c r="S9" i="32"/>
  <c r="S10" i="32"/>
  <c r="S13" i="32"/>
  <c r="S14" i="32"/>
  <c r="S17" i="32"/>
  <c r="S18" i="32"/>
  <c r="S19" i="32"/>
  <c r="S20" i="32"/>
  <c r="S21" i="32"/>
  <c r="S22" i="32"/>
  <c r="S23" i="32"/>
  <c r="S26" i="32"/>
  <c r="S27" i="32"/>
  <c r="S29" i="32"/>
  <c r="S32" i="32"/>
  <c r="S33" i="32"/>
  <c r="S34" i="32"/>
  <c r="S38" i="32"/>
  <c r="S39" i="32"/>
  <c r="S41" i="32"/>
  <c r="S42" i="32"/>
  <c r="S43" i="32"/>
  <c r="S49" i="32"/>
  <c r="S52" i="32"/>
  <c r="S56" i="32"/>
  <c r="S57" i="32"/>
  <c r="S58" i="32"/>
  <c r="S60" i="32"/>
  <c r="S61" i="32"/>
  <c r="S62" i="32"/>
  <c r="S63" i="32"/>
  <c r="S64" i="32"/>
  <c r="S65" i="32"/>
  <c r="S66" i="32"/>
  <c r="S67" i="32"/>
  <c r="S68" i="32"/>
  <c r="S69" i="32"/>
  <c r="S70" i="32"/>
  <c r="S71" i="32"/>
  <c r="C80" i="32"/>
  <c r="K80" i="32"/>
  <c r="O80" i="32"/>
  <c r="R3" i="31"/>
  <c r="R4" i="31"/>
  <c r="R5" i="31"/>
  <c r="R6" i="31"/>
  <c r="R7" i="31"/>
  <c r="R8" i="31"/>
  <c r="R9" i="31"/>
  <c r="R10" i="31"/>
  <c r="R13" i="31"/>
  <c r="R14" i="31"/>
  <c r="R17" i="31"/>
  <c r="R18" i="31"/>
  <c r="R19" i="31"/>
  <c r="R20" i="31"/>
  <c r="R21" i="31"/>
  <c r="R22" i="31"/>
  <c r="R23" i="31"/>
  <c r="R26" i="31"/>
  <c r="R27" i="31"/>
  <c r="R29" i="31"/>
  <c r="R32" i="31"/>
  <c r="R33" i="31"/>
  <c r="R34" i="31"/>
  <c r="R37" i="31"/>
  <c r="R38" i="31"/>
  <c r="R39" i="31"/>
  <c r="R40" i="31"/>
  <c r="R41" i="31"/>
  <c r="R42" i="31"/>
  <c r="R43" i="31"/>
  <c r="R46" i="31"/>
  <c r="R47" i="31"/>
  <c r="R48" i="31"/>
  <c r="R49" i="31"/>
  <c r="R50" i="31"/>
  <c r="R51" i="31"/>
  <c r="R52" i="31"/>
  <c r="R55" i="31"/>
  <c r="R56" i="31"/>
  <c r="R57" i="31"/>
  <c r="R58" i="31"/>
  <c r="R59" i="31"/>
  <c r="R60" i="31"/>
  <c r="R61" i="31"/>
  <c r="R62" i="31"/>
  <c r="R63" i="31"/>
  <c r="R64" i="31"/>
  <c r="R65" i="31"/>
  <c r="R66" i="31"/>
  <c r="R67" i="31"/>
  <c r="R68" i="31"/>
  <c r="R69" i="31"/>
  <c r="R70" i="31"/>
  <c r="R71" i="31"/>
  <c r="R80" i="31"/>
  <c r="B80" i="31"/>
  <c r="F80" i="31"/>
  <c r="J80" i="31"/>
  <c r="N80" i="31"/>
  <c r="B81" i="31"/>
  <c r="R82" i="31"/>
  <c r="S5" i="31"/>
  <c r="S37" i="31"/>
  <c r="S38" i="31"/>
  <c r="S39" i="31"/>
  <c r="S40" i="31"/>
  <c r="S41" i="31"/>
  <c r="S42" i="31"/>
  <c r="S43" i="31"/>
  <c r="S46" i="31"/>
  <c r="S47" i="31"/>
  <c r="S48" i="31"/>
  <c r="S49" i="31"/>
  <c r="S50" i="31"/>
  <c r="S51" i="31"/>
  <c r="S52" i="31"/>
  <c r="S55" i="31"/>
  <c r="S59" i="31"/>
  <c r="S63" i="31"/>
  <c r="S32" i="31"/>
  <c r="S56" i="31"/>
  <c r="S58" i="31"/>
  <c r="S80" i="31"/>
  <c r="O80" i="31"/>
  <c r="K80" i="31"/>
  <c r="C81" i="31"/>
  <c r="S82" i="31"/>
  <c r="R83" i="31"/>
  <c r="U3" i="31"/>
  <c r="U4" i="31"/>
  <c r="U5" i="31"/>
  <c r="U6" i="31"/>
  <c r="U7" i="31"/>
  <c r="U8" i="31"/>
  <c r="U9" i="31"/>
  <c r="U10" i="31"/>
  <c r="U13" i="31"/>
  <c r="U14" i="31"/>
  <c r="U17" i="31"/>
  <c r="U18" i="31"/>
  <c r="U19" i="31"/>
  <c r="U20" i="31"/>
  <c r="U21" i="31"/>
  <c r="U22" i="31"/>
  <c r="U23" i="31"/>
  <c r="U26" i="31"/>
  <c r="U27" i="31"/>
  <c r="U29" i="31"/>
  <c r="U32" i="31"/>
  <c r="U33" i="31"/>
  <c r="U34" i="31"/>
  <c r="U37" i="31"/>
  <c r="U38" i="31"/>
  <c r="U39" i="31"/>
  <c r="U40" i="31"/>
  <c r="U41" i="31"/>
  <c r="U42" i="31"/>
  <c r="U43" i="31"/>
  <c r="U46" i="31"/>
  <c r="U47" i="31"/>
  <c r="U48" i="31"/>
  <c r="U49" i="31"/>
  <c r="U50" i="31"/>
  <c r="U51" i="31"/>
  <c r="U52" i="31"/>
  <c r="U55" i="31"/>
  <c r="U56" i="31"/>
  <c r="U57" i="31"/>
  <c r="U58" i="31"/>
  <c r="U59" i="31"/>
  <c r="U60" i="31"/>
  <c r="U61" i="31"/>
  <c r="U62" i="31"/>
  <c r="U63" i="31"/>
  <c r="U64" i="31"/>
  <c r="U65" i="31"/>
  <c r="U66" i="31"/>
  <c r="U67" i="31"/>
  <c r="U68" i="31"/>
  <c r="U69" i="31"/>
  <c r="U70" i="31"/>
  <c r="U71" i="31"/>
  <c r="U80" i="31"/>
  <c r="E80" i="31"/>
  <c r="I80" i="31"/>
  <c r="M80" i="31"/>
  <c r="Q80" i="31"/>
  <c r="E81" i="31"/>
  <c r="U82" i="31"/>
  <c r="T3" i="31"/>
  <c r="T4" i="31"/>
  <c r="T5" i="31"/>
  <c r="T6" i="31"/>
  <c r="T7" i="31"/>
  <c r="T8" i="31"/>
  <c r="T9" i="31"/>
  <c r="T10" i="31"/>
  <c r="T13" i="31"/>
  <c r="T14" i="31"/>
  <c r="T17" i="31"/>
  <c r="T18" i="31"/>
  <c r="T19" i="31"/>
  <c r="T20" i="31"/>
  <c r="T21" i="31"/>
  <c r="T22" i="31"/>
  <c r="T23" i="31"/>
  <c r="T26" i="31"/>
  <c r="T27" i="31"/>
  <c r="T29" i="31"/>
  <c r="T32" i="31"/>
  <c r="T33" i="31"/>
  <c r="T34" i="31"/>
  <c r="T37" i="31"/>
  <c r="T38" i="31"/>
  <c r="T39" i="31"/>
  <c r="T40" i="31"/>
  <c r="T41" i="31"/>
  <c r="T42" i="31"/>
  <c r="T43" i="31"/>
  <c r="T46" i="31"/>
  <c r="T47" i="31"/>
  <c r="T48" i="31"/>
  <c r="T49" i="31"/>
  <c r="T50" i="31"/>
  <c r="T51" i="31"/>
  <c r="T52" i="31"/>
  <c r="T55" i="31"/>
  <c r="T56" i="31"/>
  <c r="T57" i="31"/>
  <c r="T58" i="31"/>
  <c r="T59" i="31"/>
  <c r="T60" i="31"/>
  <c r="T61" i="31"/>
  <c r="T62" i="31"/>
  <c r="T63" i="31"/>
  <c r="T64" i="31"/>
  <c r="T65" i="31"/>
  <c r="T66" i="31"/>
  <c r="T67" i="31"/>
  <c r="T68" i="31"/>
  <c r="T69" i="31"/>
  <c r="T70" i="31"/>
  <c r="T71" i="31"/>
  <c r="T80" i="31"/>
  <c r="D80" i="31"/>
  <c r="H80" i="31"/>
  <c r="L80" i="31"/>
  <c r="P80" i="31"/>
  <c r="D81" i="31"/>
  <c r="T82" i="31"/>
  <c r="S3" i="31"/>
  <c r="S4" i="31"/>
  <c r="S6" i="31"/>
  <c r="S7" i="31"/>
  <c r="S8" i="31"/>
  <c r="S9" i="31"/>
  <c r="S10" i="31"/>
  <c r="S13" i="31"/>
  <c r="S14" i="31"/>
  <c r="S17" i="31"/>
  <c r="S18" i="31"/>
  <c r="S19" i="31"/>
  <c r="S20" i="31"/>
  <c r="S21" i="31"/>
  <c r="S22" i="31"/>
  <c r="S23" i="31"/>
  <c r="S26" i="31"/>
  <c r="S27" i="31"/>
  <c r="S29" i="31"/>
  <c r="S33" i="31"/>
  <c r="S34" i="31"/>
  <c r="S57" i="31"/>
  <c r="S60" i="31"/>
  <c r="S61" i="31"/>
  <c r="S62" i="31"/>
  <c r="S64" i="31"/>
  <c r="S65" i="31"/>
  <c r="S66" i="31"/>
  <c r="S67" i="31"/>
  <c r="S68" i="31"/>
  <c r="S69" i="31"/>
  <c r="S70" i="31"/>
  <c r="S71" i="31"/>
  <c r="C80" i="31"/>
  <c r="G80" i="31"/>
  <c r="R3" i="30"/>
  <c r="R4" i="30"/>
  <c r="R5" i="30"/>
  <c r="R6" i="30"/>
  <c r="R7" i="30"/>
  <c r="R8" i="30"/>
  <c r="R9" i="30"/>
  <c r="R10" i="30"/>
  <c r="R13" i="30"/>
  <c r="R14" i="30"/>
  <c r="R17" i="30"/>
  <c r="R18" i="30"/>
  <c r="R19" i="30"/>
  <c r="R20" i="30"/>
  <c r="R21" i="30"/>
  <c r="R22" i="30"/>
  <c r="R23" i="30"/>
  <c r="R26" i="30"/>
  <c r="R27" i="30"/>
  <c r="R29" i="30"/>
  <c r="R32" i="30"/>
  <c r="R33" i="30"/>
  <c r="R34" i="30"/>
  <c r="R37" i="30"/>
  <c r="R38" i="30"/>
  <c r="R39" i="30"/>
  <c r="R40" i="30"/>
  <c r="R41" i="30"/>
  <c r="R42" i="30"/>
  <c r="R43" i="30"/>
  <c r="R46" i="30"/>
  <c r="R47" i="30"/>
  <c r="R48" i="30"/>
  <c r="R49" i="30"/>
  <c r="R50" i="30"/>
  <c r="R51" i="30"/>
  <c r="R52" i="30"/>
  <c r="R55" i="30"/>
  <c r="R56" i="30"/>
  <c r="R57" i="30"/>
  <c r="R58" i="30"/>
  <c r="R59" i="30"/>
  <c r="R60" i="30"/>
  <c r="R61" i="30"/>
  <c r="R62" i="30"/>
  <c r="R63" i="30"/>
  <c r="R64" i="30"/>
  <c r="R65" i="30"/>
  <c r="R66" i="30"/>
  <c r="R67" i="30"/>
  <c r="R68" i="30"/>
  <c r="R69" i="30"/>
  <c r="R70" i="30"/>
  <c r="R71" i="30"/>
  <c r="R80" i="30"/>
  <c r="B80" i="30"/>
  <c r="F80" i="30"/>
  <c r="J80" i="30"/>
  <c r="N80" i="30"/>
  <c r="B81" i="30"/>
  <c r="R82" i="30"/>
  <c r="S33" i="30"/>
  <c r="S34" i="30"/>
  <c r="S37" i="30"/>
  <c r="S38" i="30"/>
  <c r="S39" i="30"/>
  <c r="S40" i="30"/>
  <c r="S41" i="30"/>
  <c r="S46" i="30"/>
  <c r="S47" i="30"/>
  <c r="S48" i="30"/>
  <c r="S49" i="30"/>
  <c r="S50" i="30"/>
  <c r="S51" i="30"/>
  <c r="S55" i="30"/>
  <c r="S56" i="30"/>
  <c r="S57" i="30"/>
  <c r="S58" i="30"/>
  <c r="S59" i="30"/>
  <c r="S60" i="30"/>
  <c r="S61" i="30"/>
  <c r="S62" i="30"/>
  <c r="S63" i="30"/>
  <c r="S64" i="30"/>
  <c r="S65" i="30"/>
  <c r="S80" i="30"/>
  <c r="C80" i="30"/>
  <c r="C81" i="30"/>
  <c r="S82" i="30"/>
  <c r="T33" i="30"/>
  <c r="T34" i="30"/>
  <c r="T37" i="30"/>
  <c r="T38" i="30"/>
  <c r="T39" i="30"/>
  <c r="T40" i="30"/>
  <c r="T41" i="30"/>
  <c r="T46" i="30"/>
  <c r="T47" i="30"/>
  <c r="T48" i="30"/>
  <c r="T49" i="30"/>
  <c r="T50" i="30"/>
  <c r="T51" i="30"/>
  <c r="T55" i="30"/>
  <c r="T56" i="30"/>
  <c r="T57" i="30"/>
  <c r="T58" i="30"/>
  <c r="T59" i="30"/>
  <c r="T60" i="30"/>
  <c r="T61" i="30"/>
  <c r="T62" i="30"/>
  <c r="T63" i="30"/>
  <c r="T64" i="30"/>
  <c r="T65" i="30"/>
  <c r="T80" i="30"/>
  <c r="D80" i="30"/>
  <c r="D81" i="30"/>
  <c r="T82" i="30"/>
  <c r="U33" i="30"/>
  <c r="U34" i="30"/>
  <c r="U37" i="30"/>
  <c r="U38" i="30"/>
  <c r="U39" i="30"/>
  <c r="U40" i="30"/>
  <c r="U41" i="30"/>
  <c r="U46" i="30"/>
  <c r="U47" i="30"/>
  <c r="U48" i="30"/>
  <c r="U49" i="30"/>
  <c r="U50" i="30"/>
  <c r="U51" i="30"/>
  <c r="U55" i="30"/>
  <c r="U56" i="30"/>
  <c r="U57" i="30"/>
  <c r="U58" i="30"/>
  <c r="U59" i="30"/>
  <c r="U60" i="30"/>
  <c r="U61" i="30"/>
  <c r="U62" i="30"/>
  <c r="U63" i="30"/>
  <c r="U64" i="30"/>
  <c r="U65" i="30"/>
  <c r="U80" i="30"/>
  <c r="E80" i="30"/>
  <c r="E81" i="30"/>
  <c r="U82" i="30"/>
  <c r="R83" i="30"/>
  <c r="U3" i="30"/>
  <c r="U4" i="30"/>
  <c r="U5" i="30"/>
  <c r="U6" i="30"/>
  <c r="U7" i="30"/>
  <c r="U8" i="30"/>
  <c r="U9" i="30"/>
  <c r="U10" i="30"/>
  <c r="U13" i="30"/>
  <c r="U14" i="30"/>
  <c r="U17" i="30"/>
  <c r="U18" i="30"/>
  <c r="U19" i="30"/>
  <c r="U20" i="30"/>
  <c r="U21" i="30"/>
  <c r="U22" i="30"/>
  <c r="U23" i="30"/>
  <c r="U26" i="30"/>
  <c r="U27" i="30"/>
  <c r="U29" i="30"/>
  <c r="U32" i="30"/>
  <c r="U42" i="30"/>
  <c r="U43" i="30"/>
  <c r="U52" i="30"/>
  <c r="U66" i="30"/>
  <c r="U67" i="30"/>
  <c r="U68" i="30"/>
  <c r="U69" i="30"/>
  <c r="U70" i="30"/>
  <c r="U71" i="30"/>
  <c r="I80" i="30"/>
  <c r="M80" i="30"/>
  <c r="Q80" i="30"/>
  <c r="T3" i="30"/>
  <c r="T4" i="30"/>
  <c r="T5" i="30"/>
  <c r="T6" i="30"/>
  <c r="T7" i="30"/>
  <c r="T8" i="30"/>
  <c r="T9" i="30"/>
  <c r="T10" i="30"/>
  <c r="T13" i="30"/>
  <c r="T14" i="30"/>
  <c r="T17" i="30"/>
  <c r="T18" i="30"/>
  <c r="T19" i="30"/>
  <c r="T20" i="30"/>
  <c r="T21" i="30"/>
  <c r="T22" i="30"/>
  <c r="T23" i="30"/>
  <c r="T26" i="30"/>
  <c r="T27" i="30"/>
  <c r="T29" i="30"/>
  <c r="T32" i="30"/>
  <c r="T42" i="30"/>
  <c r="T43" i="30"/>
  <c r="T52" i="30"/>
  <c r="T66" i="30"/>
  <c r="T67" i="30"/>
  <c r="T68" i="30"/>
  <c r="T69" i="30"/>
  <c r="T70" i="30"/>
  <c r="T71" i="30"/>
  <c r="H80" i="30"/>
  <c r="L80" i="30"/>
  <c r="P80" i="30"/>
  <c r="S3" i="30"/>
  <c r="S4" i="30"/>
  <c r="S5" i="30"/>
  <c r="S6" i="30"/>
  <c r="S7" i="30"/>
  <c r="S8" i="30"/>
  <c r="S9" i="30"/>
  <c r="S10" i="30"/>
  <c r="S13" i="30"/>
  <c r="S14" i="30"/>
  <c r="S17" i="30"/>
  <c r="S18" i="30"/>
  <c r="S19" i="30"/>
  <c r="S20" i="30"/>
  <c r="S21" i="30"/>
  <c r="S22" i="30"/>
  <c r="S23" i="30"/>
  <c r="S26" i="30"/>
  <c r="S27" i="30"/>
  <c r="S29" i="30"/>
  <c r="S32" i="30"/>
  <c r="S42" i="30"/>
  <c r="S43" i="30"/>
  <c r="S52" i="30"/>
  <c r="S66" i="30"/>
  <c r="S67" i="30"/>
  <c r="S68" i="30"/>
  <c r="S69" i="30"/>
  <c r="S70" i="30"/>
  <c r="S71" i="30"/>
  <c r="G80" i="30"/>
  <c r="K80" i="30"/>
  <c r="O80" i="30"/>
  <c r="R82" i="28"/>
  <c r="R80" i="28"/>
  <c r="E81" i="28"/>
  <c r="C81" i="28"/>
  <c r="D81" i="28"/>
  <c r="B81" i="28"/>
  <c r="J80" i="28"/>
  <c r="K80" i="28"/>
  <c r="L80" i="28"/>
  <c r="M80" i="28"/>
  <c r="N80" i="28"/>
  <c r="O80" i="28"/>
  <c r="P80" i="28"/>
  <c r="Q80" i="28"/>
  <c r="S71" i="28"/>
  <c r="T71" i="28"/>
  <c r="U71" i="28"/>
  <c r="R71" i="28"/>
  <c r="S70" i="28"/>
  <c r="T70" i="28"/>
  <c r="U70" i="28"/>
  <c r="R70" i="28"/>
  <c r="S69" i="28"/>
  <c r="T69" i="28"/>
  <c r="U69" i="28"/>
  <c r="R69" i="28"/>
  <c r="S68" i="28"/>
  <c r="T68" i="28"/>
  <c r="U68" i="28"/>
  <c r="R68" i="28"/>
  <c r="S67" i="28"/>
  <c r="T67" i="28"/>
  <c r="U67" i="28"/>
  <c r="R67" i="28"/>
  <c r="S66" i="28"/>
  <c r="T66" i="28"/>
  <c r="U66" i="28"/>
  <c r="R66" i="28"/>
  <c r="S65" i="28"/>
  <c r="T65" i="28"/>
  <c r="U65" i="28"/>
  <c r="R65" i="28"/>
  <c r="S64" i="28"/>
  <c r="T64" i="28"/>
  <c r="U64" i="28"/>
  <c r="R64" i="28"/>
  <c r="S63" i="28"/>
  <c r="T63" i="28"/>
  <c r="U63" i="28"/>
  <c r="R63" i="28"/>
  <c r="S62" i="28"/>
  <c r="T62" i="28"/>
  <c r="U62" i="28"/>
  <c r="R62" i="28"/>
  <c r="S61" i="28"/>
  <c r="T61" i="28"/>
  <c r="U61" i="28"/>
  <c r="R61" i="28"/>
  <c r="S60" i="28"/>
  <c r="T60" i="28"/>
  <c r="U60" i="28"/>
  <c r="R60" i="28"/>
  <c r="S59" i="28"/>
  <c r="T59" i="28"/>
  <c r="U59" i="28"/>
  <c r="R59" i="28"/>
  <c r="S58" i="28"/>
  <c r="T58" i="28"/>
  <c r="U58" i="28"/>
  <c r="S57" i="28"/>
  <c r="T57" i="28"/>
  <c r="U57" i="28"/>
  <c r="R57" i="28"/>
  <c r="S56" i="28"/>
  <c r="T56" i="28"/>
  <c r="U56" i="28"/>
  <c r="R56" i="28"/>
  <c r="S55" i="28"/>
  <c r="T55" i="28"/>
  <c r="U55" i="28"/>
  <c r="R55" i="28"/>
  <c r="S52" i="28"/>
  <c r="T52" i="28"/>
  <c r="U52" i="28"/>
  <c r="R52" i="28"/>
  <c r="S51" i="28"/>
  <c r="T51" i="28"/>
  <c r="U51" i="28"/>
  <c r="R51" i="28"/>
  <c r="S50" i="28"/>
  <c r="T50" i="28"/>
  <c r="U50" i="28"/>
  <c r="R50" i="28"/>
  <c r="S49" i="28"/>
  <c r="T49" i="28"/>
  <c r="U49" i="28"/>
  <c r="R49" i="28"/>
  <c r="S48" i="28"/>
  <c r="T48" i="28"/>
  <c r="U48" i="28"/>
  <c r="R48" i="28"/>
  <c r="S47" i="28"/>
  <c r="T47" i="28"/>
  <c r="U47" i="28"/>
  <c r="S46" i="28"/>
  <c r="T46" i="28"/>
  <c r="U46" i="28"/>
  <c r="R46" i="28"/>
  <c r="S43" i="28"/>
  <c r="T43" i="28"/>
  <c r="U43" i="28"/>
  <c r="R43" i="28"/>
  <c r="S42" i="28"/>
  <c r="T42" i="28"/>
  <c r="U42" i="28"/>
  <c r="R42" i="28"/>
  <c r="S41" i="28"/>
  <c r="T41" i="28"/>
  <c r="U41" i="28"/>
  <c r="R41" i="28"/>
  <c r="S40" i="28"/>
  <c r="T40" i="28"/>
  <c r="U40" i="28"/>
  <c r="R40" i="28"/>
  <c r="S39" i="28"/>
  <c r="T39" i="28"/>
  <c r="U39" i="28"/>
  <c r="R39" i="28"/>
  <c r="S38" i="28"/>
  <c r="T38" i="28"/>
  <c r="U38" i="28"/>
  <c r="S37" i="28"/>
  <c r="T37" i="28"/>
  <c r="U37" i="28"/>
  <c r="S34" i="28"/>
  <c r="T34" i="28"/>
  <c r="U34" i="28"/>
  <c r="S33" i="28"/>
  <c r="T33" i="28"/>
  <c r="U33" i="28"/>
  <c r="R34" i="28"/>
  <c r="R37" i="28"/>
  <c r="R38" i="28"/>
  <c r="R47" i="28"/>
  <c r="R58" i="28"/>
  <c r="R33" i="28"/>
  <c r="S32" i="28"/>
  <c r="T32" i="28"/>
  <c r="U32" i="28"/>
  <c r="R32" i="28"/>
  <c r="S29" i="28"/>
  <c r="T29" i="28"/>
  <c r="U29" i="28"/>
  <c r="R29" i="28"/>
  <c r="S27" i="28"/>
  <c r="T27" i="28"/>
  <c r="U27" i="28"/>
  <c r="R27" i="28"/>
  <c r="U26" i="28"/>
  <c r="S26" i="28"/>
  <c r="T26" i="28"/>
  <c r="R26" i="28"/>
  <c r="S23" i="28"/>
  <c r="T23" i="28"/>
  <c r="U23" i="28"/>
  <c r="R23" i="28"/>
  <c r="S22" i="28"/>
  <c r="T22" i="28"/>
  <c r="U22" i="28"/>
  <c r="R22" i="28"/>
  <c r="S21" i="28"/>
  <c r="T21" i="28"/>
  <c r="U21" i="28"/>
  <c r="R21" i="28"/>
  <c r="S20" i="28"/>
  <c r="T20" i="28"/>
  <c r="U20" i="28"/>
  <c r="R20" i="28"/>
  <c r="S17" i="28"/>
  <c r="T17" i="28"/>
  <c r="U17" i="28"/>
  <c r="S18" i="28"/>
  <c r="T18" i="28"/>
  <c r="U18" i="28"/>
  <c r="S19" i="28"/>
  <c r="T19" i="28"/>
  <c r="U19" i="28"/>
  <c r="R19" i="28"/>
  <c r="R18" i="28"/>
  <c r="R17" i="28"/>
  <c r="R13" i="28"/>
  <c r="S14" i="28"/>
  <c r="T14" i="28"/>
  <c r="U14" i="28"/>
  <c r="R14" i="28"/>
  <c r="S13" i="28"/>
  <c r="T13" i="28"/>
  <c r="U13" i="28"/>
  <c r="S10" i="28"/>
  <c r="T10" i="28"/>
  <c r="U10" i="28"/>
  <c r="R10" i="28"/>
  <c r="S9" i="28"/>
  <c r="T9" i="28"/>
  <c r="U9" i="28"/>
  <c r="R9" i="28"/>
  <c r="S8" i="28"/>
  <c r="T8" i="28"/>
  <c r="U8" i="28"/>
  <c r="R8" i="28"/>
  <c r="S7" i="28"/>
  <c r="T7" i="28"/>
  <c r="U7" i="28"/>
  <c r="R7" i="28"/>
  <c r="S6" i="28"/>
  <c r="T6" i="28"/>
  <c r="U6" i="28"/>
  <c r="S5" i="28"/>
  <c r="T5" i="28"/>
  <c r="U5" i="28"/>
  <c r="S4" i="28"/>
  <c r="T4" i="28"/>
  <c r="U4" i="28"/>
  <c r="S3" i="28"/>
  <c r="T3" i="28"/>
  <c r="U3" i="28"/>
  <c r="R5" i="28"/>
  <c r="R4" i="28"/>
  <c r="R3" i="28"/>
  <c r="R6" i="28"/>
  <c r="B80" i="28"/>
  <c r="F80" i="28"/>
  <c r="R83" i="28"/>
  <c r="U80" i="28"/>
  <c r="E80" i="28"/>
  <c r="I80" i="28"/>
  <c r="U82" i="28"/>
  <c r="T80" i="28"/>
  <c r="D80" i="28"/>
  <c r="H80" i="28"/>
  <c r="T82" i="28"/>
  <c r="S80" i="28"/>
  <c r="C80" i="28"/>
  <c r="G80" i="28"/>
  <c r="S82" i="28"/>
  <c r="J3" i="27"/>
  <c r="J4" i="27"/>
  <c r="J5" i="27"/>
  <c r="J6" i="27"/>
  <c r="J7" i="27"/>
  <c r="J8" i="27"/>
  <c r="J9" i="27"/>
  <c r="J10" i="27"/>
  <c r="J13" i="27"/>
  <c r="J14" i="27"/>
  <c r="J17" i="27"/>
  <c r="J18" i="27"/>
  <c r="J19" i="27"/>
  <c r="J20" i="27"/>
  <c r="J21" i="27"/>
  <c r="J22" i="27"/>
  <c r="J23" i="27"/>
  <c r="J26" i="27"/>
  <c r="J27" i="27"/>
  <c r="J29" i="27"/>
  <c r="J32" i="27"/>
  <c r="J33" i="27"/>
  <c r="J34" i="27"/>
  <c r="J37" i="27"/>
  <c r="J38" i="27"/>
  <c r="J39" i="27"/>
  <c r="J40" i="27"/>
  <c r="J41" i="27"/>
  <c r="J42" i="27"/>
  <c r="J43" i="27"/>
  <c r="J46" i="27"/>
  <c r="J47" i="27"/>
  <c r="J48" i="27"/>
  <c r="J49" i="27"/>
  <c r="J50" i="27"/>
  <c r="J51" i="27"/>
  <c r="J52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80" i="27"/>
  <c r="B80" i="27"/>
  <c r="F80" i="27"/>
  <c r="B81" i="27"/>
  <c r="J82" i="27"/>
  <c r="K33" i="27"/>
  <c r="K34" i="27"/>
  <c r="K37" i="27"/>
  <c r="K38" i="27"/>
  <c r="K39" i="27"/>
  <c r="K40" i="27"/>
  <c r="K41" i="27"/>
  <c r="K42" i="27"/>
  <c r="K43" i="27"/>
  <c r="K46" i="27"/>
  <c r="K47" i="27"/>
  <c r="K48" i="27"/>
  <c r="K49" i="27"/>
  <c r="K50" i="27"/>
  <c r="K51" i="27"/>
  <c r="K55" i="27"/>
  <c r="K56" i="27"/>
  <c r="K57" i="27"/>
  <c r="K58" i="27"/>
  <c r="K59" i="27"/>
  <c r="K60" i="27"/>
  <c r="K61" i="27"/>
  <c r="K62" i="27"/>
  <c r="K63" i="27"/>
  <c r="K64" i="27"/>
  <c r="K80" i="27"/>
  <c r="C80" i="27"/>
  <c r="G80" i="27"/>
  <c r="C81" i="27"/>
  <c r="K82" i="27"/>
  <c r="L33" i="27"/>
  <c r="L34" i="27"/>
  <c r="L37" i="27"/>
  <c r="L38" i="27"/>
  <c r="L39" i="27"/>
  <c r="L40" i="27"/>
  <c r="L41" i="27"/>
  <c r="L42" i="27"/>
  <c r="L43" i="27"/>
  <c r="L46" i="27"/>
  <c r="L47" i="27"/>
  <c r="L48" i="27"/>
  <c r="L49" i="27"/>
  <c r="L50" i="27"/>
  <c r="L51" i="27"/>
  <c r="L55" i="27"/>
  <c r="L56" i="27"/>
  <c r="L57" i="27"/>
  <c r="L58" i="27"/>
  <c r="L59" i="27"/>
  <c r="L60" i="27"/>
  <c r="L61" i="27"/>
  <c r="L62" i="27"/>
  <c r="L63" i="27"/>
  <c r="L64" i="27"/>
  <c r="L66" i="27"/>
  <c r="L80" i="27"/>
  <c r="D80" i="27"/>
  <c r="H80" i="27"/>
  <c r="D81" i="27"/>
  <c r="L82" i="27"/>
  <c r="M37" i="27"/>
  <c r="M38" i="27"/>
  <c r="M39" i="27"/>
  <c r="M40" i="27"/>
  <c r="M41" i="27"/>
  <c r="M42" i="27"/>
  <c r="M43" i="27"/>
  <c r="M46" i="27"/>
  <c r="M47" i="27"/>
  <c r="M48" i="27"/>
  <c r="M49" i="27"/>
  <c r="M50" i="27"/>
  <c r="M51" i="27"/>
  <c r="M55" i="27"/>
  <c r="M56" i="27"/>
  <c r="M57" i="27"/>
  <c r="M58" i="27"/>
  <c r="M59" i="27"/>
  <c r="M60" i="27"/>
  <c r="M61" i="27"/>
  <c r="M62" i="27"/>
  <c r="M63" i="27"/>
  <c r="M64" i="27"/>
  <c r="M80" i="27"/>
  <c r="E80" i="27"/>
  <c r="I80" i="27"/>
  <c r="E81" i="27"/>
  <c r="M82" i="27"/>
  <c r="J83" i="27"/>
  <c r="M3" i="27"/>
  <c r="M4" i="27"/>
  <c r="M5" i="27"/>
  <c r="M6" i="27"/>
  <c r="M7" i="27"/>
  <c r="M8" i="27"/>
  <c r="M9" i="27"/>
  <c r="M10" i="27"/>
  <c r="M13" i="27"/>
  <c r="M14" i="27"/>
  <c r="M17" i="27"/>
  <c r="M18" i="27"/>
  <c r="M19" i="27"/>
  <c r="M20" i="27"/>
  <c r="M21" i="27"/>
  <c r="M22" i="27"/>
  <c r="M23" i="27"/>
  <c r="M26" i="27"/>
  <c r="M27" i="27"/>
  <c r="M29" i="27"/>
  <c r="M32" i="27"/>
  <c r="M33" i="27"/>
  <c r="M34" i="27"/>
  <c r="M52" i="27"/>
  <c r="M65" i="27"/>
  <c r="M66" i="27"/>
  <c r="M67" i="27"/>
  <c r="M68" i="27"/>
  <c r="M69" i="27"/>
  <c r="M70" i="27"/>
  <c r="M71" i="27"/>
  <c r="L3" i="27"/>
  <c r="L4" i="27"/>
  <c r="L5" i="27"/>
  <c r="L6" i="27"/>
  <c r="L7" i="27"/>
  <c r="L8" i="27"/>
  <c r="L9" i="27"/>
  <c r="L10" i="27"/>
  <c r="L13" i="27"/>
  <c r="L14" i="27"/>
  <c r="L17" i="27"/>
  <c r="L18" i="27"/>
  <c r="L19" i="27"/>
  <c r="L20" i="27"/>
  <c r="L21" i="27"/>
  <c r="L22" i="27"/>
  <c r="L23" i="27"/>
  <c r="L26" i="27"/>
  <c r="L27" i="27"/>
  <c r="L29" i="27"/>
  <c r="L32" i="27"/>
  <c r="L52" i="27"/>
  <c r="L65" i="27"/>
  <c r="L67" i="27"/>
  <c r="L68" i="27"/>
  <c r="L69" i="27"/>
  <c r="L70" i="27"/>
  <c r="L71" i="27"/>
  <c r="K3" i="27"/>
  <c r="K4" i="27"/>
  <c r="K5" i="27"/>
  <c r="K6" i="27"/>
  <c r="K7" i="27"/>
  <c r="K8" i="27"/>
  <c r="K9" i="27"/>
  <c r="K10" i="27"/>
  <c r="K13" i="27"/>
  <c r="K14" i="27"/>
  <c r="K17" i="27"/>
  <c r="K18" i="27"/>
  <c r="K19" i="27"/>
  <c r="K20" i="27"/>
  <c r="K21" i="27"/>
  <c r="K22" i="27"/>
  <c r="K23" i="27"/>
  <c r="K26" i="27"/>
  <c r="K27" i="27"/>
  <c r="K29" i="27"/>
  <c r="K32" i="27"/>
  <c r="K52" i="27"/>
  <c r="K65" i="27"/>
  <c r="K66" i="27"/>
  <c r="K67" i="27"/>
  <c r="K68" i="27"/>
  <c r="K69" i="27"/>
  <c r="K70" i="27"/>
  <c r="K71" i="27"/>
  <c r="K52" i="26"/>
  <c r="L52" i="26"/>
  <c r="M52" i="26"/>
  <c r="J52" i="26"/>
  <c r="J3" i="26"/>
  <c r="J4" i="26"/>
  <c r="J5" i="26"/>
  <c r="J6" i="26"/>
  <c r="J7" i="26"/>
  <c r="J8" i="26"/>
  <c r="J9" i="26"/>
  <c r="J10" i="26"/>
  <c r="J13" i="26"/>
  <c r="J14" i="26"/>
  <c r="J17" i="26"/>
  <c r="J18" i="26"/>
  <c r="J19" i="26"/>
  <c r="J20" i="26"/>
  <c r="J21" i="26"/>
  <c r="J22" i="26"/>
  <c r="J23" i="26"/>
  <c r="J26" i="26"/>
  <c r="J27" i="26"/>
  <c r="J29" i="26"/>
  <c r="J32" i="26"/>
  <c r="J33" i="26"/>
  <c r="J34" i="26"/>
  <c r="J37" i="26"/>
  <c r="J38" i="26"/>
  <c r="J39" i="26"/>
  <c r="J40" i="26"/>
  <c r="J41" i="26"/>
  <c r="J42" i="26"/>
  <c r="J43" i="26"/>
  <c r="J46" i="26"/>
  <c r="J47" i="26"/>
  <c r="J48" i="26"/>
  <c r="J49" i="26"/>
  <c r="J50" i="26"/>
  <c r="J51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80" i="26"/>
  <c r="B80" i="26"/>
  <c r="F80" i="26"/>
  <c r="B81" i="26"/>
  <c r="J82" i="26"/>
  <c r="K5" i="26"/>
  <c r="K34" i="26"/>
  <c r="K37" i="26"/>
  <c r="K38" i="26"/>
  <c r="K39" i="26"/>
  <c r="K40" i="26"/>
  <c r="K41" i="26"/>
  <c r="K46" i="26"/>
  <c r="K47" i="26"/>
  <c r="K48" i="26"/>
  <c r="K49" i="26"/>
  <c r="K50" i="26"/>
  <c r="K51" i="26"/>
  <c r="K55" i="26"/>
  <c r="K56" i="26"/>
  <c r="K57" i="26"/>
  <c r="K58" i="26"/>
  <c r="K59" i="26"/>
  <c r="K60" i="26"/>
  <c r="K61" i="26"/>
  <c r="K63" i="26"/>
  <c r="K80" i="26"/>
  <c r="C80" i="26"/>
  <c r="G80" i="26"/>
  <c r="C81" i="26"/>
  <c r="K82" i="26"/>
  <c r="L5" i="26"/>
  <c r="L34" i="26"/>
  <c r="L37" i="26"/>
  <c r="L38" i="26"/>
  <c r="L39" i="26"/>
  <c r="L40" i="26"/>
  <c r="L41" i="26"/>
  <c r="L46" i="26"/>
  <c r="L47" i="26"/>
  <c r="L48" i="26"/>
  <c r="L49" i="26"/>
  <c r="L50" i="26"/>
  <c r="L51" i="26"/>
  <c r="L55" i="26"/>
  <c r="L56" i="26"/>
  <c r="L57" i="26"/>
  <c r="L58" i="26"/>
  <c r="L59" i="26"/>
  <c r="L60" i="26"/>
  <c r="L61" i="26"/>
  <c r="L63" i="26"/>
  <c r="L67" i="26"/>
  <c r="L80" i="26"/>
  <c r="D80" i="26"/>
  <c r="H80" i="26"/>
  <c r="D81" i="26"/>
  <c r="L82" i="26"/>
  <c r="M5" i="26"/>
  <c r="M34" i="26"/>
  <c r="M37" i="26"/>
  <c r="M38" i="26"/>
  <c r="M39" i="26"/>
  <c r="M40" i="26"/>
  <c r="M41" i="26"/>
  <c r="M46" i="26"/>
  <c r="M47" i="26"/>
  <c r="M48" i="26"/>
  <c r="M49" i="26"/>
  <c r="M50" i="26"/>
  <c r="M51" i="26"/>
  <c r="M55" i="26"/>
  <c r="M56" i="26"/>
  <c r="M57" i="26"/>
  <c r="M58" i="26"/>
  <c r="M59" i="26"/>
  <c r="M60" i="26"/>
  <c r="M61" i="26"/>
  <c r="M63" i="26"/>
  <c r="M67" i="26"/>
  <c r="M80" i="26"/>
  <c r="E80" i="26"/>
  <c r="I80" i="26"/>
  <c r="E81" i="26"/>
  <c r="M82" i="26"/>
  <c r="J83" i="26"/>
  <c r="M3" i="26"/>
  <c r="M4" i="26"/>
  <c r="M6" i="26"/>
  <c r="M7" i="26"/>
  <c r="M8" i="26"/>
  <c r="M9" i="26"/>
  <c r="M10" i="26"/>
  <c r="M13" i="26"/>
  <c r="M14" i="26"/>
  <c r="M17" i="26"/>
  <c r="M18" i="26"/>
  <c r="M19" i="26"/>
  <c r="M20" i="26"/>
  <c r="M21" i="26"/>
  <c r="M22" i="26"/>
  <c r="M23" i="26"/>
  <c r="M26" i="26"/>
  <c r="M27" i="26"/>
  <c r="M29" i="26"/>
  <c r="M32" i="26"/>
  <c r="M33" i="26"/>
  <c r="M42" i="26"/>
  <c r="M43" i="26"/>
  <c r="M62" i="26"/>
  <c r="M64" i="26"/>
  <c r="M65" i="26"/>
  <c r="M66" i="26"/>
  <c r="M68" i="26"/>
  <c r="M69" i="26"/>
  <c r="M70" i="26"/>
  <c r="M71" i="26"/>
  <c r="L3" i="26"/>
  <c r="L4" i="26"/>
  <c r="L6" i="26"/>
  <c r="L7" i="26"/>
  <c r="L8" i="26"/>
  <c r="L9" i="26"/>
  <c r="L10" i="26"/>
  <c r="L13" i="26"/>
  <c r="L14" i="26"/>
  <c r="L17" i="26"/>
  <c r="L18" i="26"/>
  <c r="L19" i="26"/>
  <c r="L20" i="26"/>
  <c r="L21" i="26"/>
  <c r="L22" i="26"/>
  <c r="L23" i="26"/>
  <c r="L26" i="26"/>
  <c r="L27" i="26"/>
  <c r="L29" i="26"/>
  <c r="L32" i="26"/>
  <c r="L33" i="26"/>
  <c r="L42" i="26"/>
  <c r="L43" i="26"/>
  <c r="L62" i="26"/>
  <c r="L64" i="26"/>
  <c r="L65" i="26"/>
  <c r="L66" i="26"/>
  <c r="L68" i="26"/>
  <c r="L69" i="26"/>
  <c r="L70" i="26"/>
  <c r="L71" i="26"/>
  <c r="K3" i="26"/>
  <c r="K4" i="26"/>
  <c r="K6" i="26"/>
  <c r="K7" i="26"/>
  <c r="K8" i="26"/>
  <c r="K9" i="26"/>
  <c r="K10" i="26"/>
  <c r="K13" i="26"/>
  <c r="K14" i="26"/>
  <c r="K17" i="26"/>
  <c r="K18" i="26"/>
  <c r="K19" i="26"/>
  <c r="K20" i="26"/>
  <c r="K21" i="26"/>
  <c r="K22" i="26"/>
  <c r="K23" i="26"/>
  <c r="K26" i="26"/>
  <c r="K27" i="26"/>
  <c r="K29" i="26"/>
  <c r="K32" i="26"/>
  <c r="K33" i="26"/>
  <c r="K42" i="26"/>
  <c r="K43" i="26"/>
  <c r="K62" i="26"/>
  <c r="K64" i="26"/>
  <c r="K65" i="26"/>
  <c r="K66" i="26"/>
  <c r="K67" i="26"/>
  <c r="K68" i="26"/>
  <c r="K69" i="26"/>
  <c r="K70" i="26"/>
  <c r="K71" i="26"/>
  <c r="J3" i="25"/>
  <c r="J4" i="25"/>
  <c r="J5" i="25"/>
  <c r="J6" i="25"/>
  <c r="J7" i="25"/>
  <c r="J8" i="25"/>
  <c r="J9" i="25"/>
  <c r="J10" i="25"/>
  <c r="J13" i="25"/>
  <c r="J14" i="25"/>
  <c r="J17" i="25"/>
  <c r="J18" i="25"/>
  <c r="J19" i="25"/>
  <c r="J20" i="25"/>
  <c r="J21" i="25"/>
  <c r="J22" i="25"/>
  <c r="J23" i="25"/>
  <c r="J26" i="25"/>
  <c r="J27" i="25"/>
  <c r="J29" i="25"/>
  <c r="J32" i="25"/>
  <c r="J33" i="25"/>
  <c r="J34" i="25"/>
  <c r="J37" i="25"/>
  <c r="J38" i="25"/>
  <c r="J39" i="25"/>
  <c r="J40" i="25"/>
  <c r="J41" i="25"/>
  <c r="J42" i="25"/>
  <c r="J43" i="25"/>
  <c r="J46" i="25"/>
  <c r="J47" i="25"/>
  <c r="J48" i="25"/>
  <c r="J49" i="25"/>
  <c r="J50" i="25"/>
  <c r="J51" i="25"/>
  <c r="J52" i="25"/>
  <c r="J55" i="25"/>
  <c r="J56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80" i="25"/>
  <c r="B80" i="25"/>
  <c r="F80" i="25"/>
  <c r="B81" i="25"/>
  <c r="J82" i="25"/>
  <c r="K34" i="25"/>
  <c r="K37" i="25"/>
  <c r="K39" i="25"/>
  <c r="K41" i="25"/>
  <c r="K48" i="25"/>
  <c r="K50" i="25"/>
  <c r="K51" i="25"/>
  <c r="K46" i="25"/>
  <c r="K55" i="25"/>
  <c r="K59" i="25"/>
  <c r="K80" i="25"/>
  <c r="G80" i="25"/>
  <c r="C81" i="25"/>
  <c r="K82" i="25"/>
  <c r="M5" i="25"/>
  <c r="M34" i="25"/>
  <c r="M37" i="25"/>
  <c r="M39" i="25"/>
  <c r="M41" i="25"/>
  <c r="M46" i="25"/>
  <c r="M48" i="25"/>
  <c r="M49" i="25"/>
  <c r="M51" i="25"/>
  <c r="M55" i="25"/>
  <c r="M58" i="25"/>
  <c r="M59" i="25"/>
  <c r="M80" i="25"/>
  <c r="I80" i="25"/>
  <c r="E81" i="25"/>
  <c r="M82" i="25"/>
  <c r="J83" i="25"/>
  <c r="M3" i="25"/>
  <c r="M4" i="25"/>
  <c r="M6" i="25"/>
  <c r="M7" i="25"/>
  <c r="M8" i="25"/>
  <c r="M9" i="25"/>
  <c r="M10" i="25"/>
  <c r="M13" i="25"/>
  <c r="M14" i="25"/>
  <c r="M17" i="25"/>
  <c r="M18" i="25"/>
  <c r="M19" i="25"/>
  <c r="M20" i="25"/>
  <c r="M21" i="25"/>
  <c r="M22" i="25"/>
  <c r="M23" i="25"/>
  <c r="M26" i="25"/>
  <c r="M27" i="25"/>
  <c r="M29" i="25"/>
  <c r="M32" i="25"/>
  <c r="M33" i="25"/>
  <c r="M38" i="25"/>
  <c r="M40" i="25"/>
  <c r="M42" i="25"/>
  <c r="M43" i="25"/>
  <c r="M47" i="25"/>
  <c r="M50" i="25"/>
  <c r="M52" i="25"/>
  <c r="M56" i="25"/>
  <c r="M57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E80" i="25"/>
  <c r="L3" i="25"/>
  <c r="L4" i="25"/>
  <c r="L5" i="25"/>
  <c r="L6" i="25"/>
  <c r="L7" i="25"/>
  <c r="L8" i="25"/>
  <c r="L9" i="25"/>
  <c r="L10" i="25"/>
  <c r="L13" i="25"/>
  <c r="L14" i="25"/>
  <c r="L17" i="25"/>
  <c r="L18" i="25"/>
  <c r="L19" i="25"/>
  <c r="L20" i="25"/>
  <c r="L21" i="25"/>
  <c r="L22" i="25"/>
  <c r="L23" i="25"/>
  <c r="L26" i="25"/>
  <c r="L27" i="25"/>
  <c r="L29" i="25"/>
  <c r="L32" i="25"/>
  <c r="L33" i="25"/>
  <c r="L34" i="25"/>
  <c r="L37" i="25"/>
  <c r="L38" i="25"/>
  <c r="L39" i="25"/>
  <c r="L40" i="25"/>
  <c r="L41" i="25"/>
  <c r="L42" i="25"/>
  <c r="L43" i="25"/>
  <c r="L46" i="25"/>
  <c r="L47" i="25"/>
  <c r="L48" i="25"/>
  <c r="L49" i="25"/>
  <c r="L50" i="25"/>
  <c r="L51" i="25"/>
  <c r="L52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80" i="25"/>
  <c r="D80" i="25"/>
  <c r="H80" i="25"/>
  <c r="D81" i="25"/>
  <c r="L82" i="25"/>
  <c r="K3" i="25"/>
  <c r="K4" i="25"/>
  <c r="K5" i="25"/>
  <c r="K6" i="25"/>
  <c r="K7" i="25"/>
  <c r="K8" i="25"/>
  <c r="K9" i="25"/>
  <c r="K10" i="25"/>
  <c r="K13" i="25"/>
  <c r="K14" i="25"/>
  <c r="K17" i="25"/>
  <c r="K18" i="25"/>
  <c r="K19" i="25"/>
  <c r="K20" i="25"/>
  <c r="K21" i="25"/>
  <c r="K22" i="25"/>
  <c r="K23" i="25"/>
  <c r="K26" i="25"/>
  <c r="K27" i="25"/>
  <c r="K29" i="25"/>
  <c r="K32" i="25"/>
  <c r="K33" i="25"/>
  <c r="K38" i="25"/>
  <c r="K40" i="25"/>
  <c r="K42" i="25"/>
  <c r="K43" i="25"/>
  <c r="K47" i="25"/>
  <c r="K49" i="25"/>
  <c r="K52" i="25"/>
  <c r="K56" i="25"/>
  <c r="K57" i="25"/>
  <c r="K58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C80" i="25"/>
  <c r="J3" i="10"/>
  <c r="J4" i="10"/>
  <c r="J5" i="10"/>
  <c r="J6" i="10"/>
  <c r="J7" i="10"/>
  <c r="J8" i="10"/>
  <c r="J9" i="10"/>
  <c r="J10" i="10"/>
  <c r="J13" i="10"/>
  <c r="J14" i="10"/>
  <c r="J17" i="10"/>
  <c r="J18" i="10"/>
  <c r="J19" i="10"/>
  <c r="J20" i="10"/>
  <c r="J21" i="10"/>
  <c r="J22" i="10"/>
  <c r="J23" i="10"/>
  <c r="J26" i="10"/>
  <c r="J27" i="10"/>
  <c r="J29" i="10"/>
  <c r="J32" i="10"/>
  <c r="J33" i="10"/>
  <c r="J34" i="10"/>
  <c r="J37" i="10"/>
  <c r="J38" i="10"/>
  <c r="J39" i="10"/>
  <c r="J40" i="10"/>
  <c r="J41" i="10"/>
  <c r="J42" i="10"/>
  <c r="J43" i="10"/>
  <c r="J46" i="10"/>
  <c r="J47" i="10"/>
  <c r="J48" i="10"/>
  <c r="J49" i="10"/>
  <c r="J50" i="10"/>
  <c r="J51" i="10"/>
  <c r="J52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80" i="10"/>
  <c r="B80" i="10"/>
  <c r="F80" i="10"/>
  <c r="B81" i="10"/>
  <c r="J82" i="10"/>
  <c r="J83" i="10"/>
  <c r="M3" i="10"/>
  <c r="M4" i="10"/>
  <c r="M5" i="10"/>
  <c r="M6" i="10"/>
  <c r="M7" i="10"/>
  <c r="M8" i="10"/>
  <c r="M9" i="10"/>
  <c r="M10" i="10"/>
  <c r="M13" i="10"/>
  <c r="M14" i="10"/>
  <c r="M17" i="10"/>
  <c r="M18" i="10"/>
  <c r="M19" i="10"/>
  <c r="M20" i="10"/>
  <c r="M21" i="10"/>
  <c r="M22" i="10"/>
  <c r="M23" i="10"/>
  <c r="M26" i="10"/>
  <c r="M27" i="10"/>
  <c r="M29" i="10"/>
  <c r="M32" i="10"/>
  <c r="M33" i="10"/>
  <c r="M34" i="10"/>
  <c r="M37" i="10"/>
  <c r="M38" i="10"/>
  <c r="M39" i="10"/>
  <c r="M40" i="10"/>
  <c r="M41" i="10"/>
  <c r="M42" i="10"/>
  <c r="M43" i="10"/>
  <c r="M46" i="10"/>
  <c r="M47" i="10"/>
  <c r="M48" i="10"/>
  <c r="M49" i="10"/>
  <c r="M50" i="10"/>
  <c r="M51" i="10"/>
  <c r="M52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80" i="10"/>
  <c r="E80" i="10"/>
  <c r="I80" i="10"/>
  <c r="E81" i="10"/>
  <c r="M82" i="10"/>
  <c r="L3" i="10"/>
  <c r="L4" i="10"/>
  <c r="L5" i="10"/>
  <c r="L6" i="10"/>
  <c r="L7" i="10"/>
  <c r="L8" i="10"/>
  <c r="L9" i="10"/>
  <c r="L10" i="10"/>
  <c r="L13" i="10"/>
  <c r="L14" i="10"/>
  <c r="L17" i="10"/>
  <c r="L18" i="10"/>
  <c r="L19" i="10"/>
  <c r="L20" i="10"/>
  <c r="L21" i="10"/>
  <c r="L22" i="10"/>
  <c r="L23" i="10"/>
  <c r="L26" i="10"/>
  <c r="L27" i="10"/>
  <c r="L29" i="10"/>
  <c r="L32" i="10"/>
  <c r="L33" i="10"/>
  <c r="L34" i="10"/>
  <c r="L37" i="10"/>
  <c r="L38" i="10"/>
  <c r="L39" i="10"/>
  <c r="L40" i="10"/>
  <c r="L41" i="10"/>
  <c r="L42" i="10"/>
  <c r="L43" i="10"/>
  <c r="L46" i="10"/>
  <c r="L47" i="10"/>
  <c r="L48" i="10"/>
  <c r="L49" i="10"/>
  <c r="L50" i="10"/>
  <c r="L51" i="10"/>
  <c r="L52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80" i="10"/>
  <c r="D80" i="10"/>
  <c r="H80" i="10"/>
  <c r="D81" i="10"/>
  <c r="L82" i="10"/>
  <c r="K3" i="10"/>
  <c r="K4" i="10"/>
  <c r="K5" i="10"/>
  <c r="K6" i="10"/>
  <c r="K7" i="10"/>
  <c r="K8" i="10"/>
  <c r="K9" i="10"/>
  <c r="K10" i="10"/>
  <c r="K13" i="10"/>
  <c r="K14" i="10"/>
  <c r="K17" i="10"/>
  <c r="K18" i="10"/>
  <c r="K19" i="10"/>
  <c r="K20" i="10"/>
  <c r="K21" i="10"/>
  <c r="K22" i="10"/>
  <c r="K23" i="10"/>
  <c r="K26" i="10"/>
  <c r="K27" i="10"/>
  <c r="K29" i="10"/>
  <c r="K32" i="10"/>
  <c r="K33" i="10"/>
  <c r="K34" i="10"/>
  <c r="K37" i="10"/>
  <c r="K38" i="10"/>
  <c r="K39" i="10"/>
  <c r="K40" i="10"/>
  <c r="K41" i="10"/>
  <c r="K42" i="10"/>
  <c r="K43" i="10"/>
  <c r="K46" i="10"/>
  <c r="K47" i="10"/>
  <c r="K48" i="10"/>
  <c r="K49" i="10"/>
  <c r="K50" i="10"/>
  <c r="K51" i="10"/>
  <c r="K52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80" i="10"/>
  <c r="C80" i="10"/>
  <c r="G80" i="10"/>
  <c r="C81" i="10"/>
  <c r="K82" i="10"/>
  <c r="J85" i="13"/>
  <c r="K35" i="23"/>
  <c r="L35" i="23"/>
  <c r="M35" i="23"/>
  <c r="J35" i="23"/>
  <c r="J34" i="23"/>
  <c r="K53" i="23"/>
  <c r="L53" i="23"/>
  <c r="M53" i="23"/>
  <c r="J53" i="23"/>
  <c r="K32" i="23"/>
  <c r="L32" i="23"/>
  <c r="M32" i="23"/>
  <c r="J32" i="23"/>
  <c r="J13" i="24"/>
  <c r="J14" i="24"/>
  <c r="J3" i="23"/>
  <c r="J4" i="23"/>
  <c r="J5" i="23"/>
  <c r="J6" i="23"/>
  <c r="J7" i="23"/>
  <c r="J8" i="23"/>
  <c r="J9" i="23"/>
  <c r="J10" i="23"/>
  <c r="J13" i="23"/>
  <c r="J14" i="23"/>
  <c r="J17" i="23"/>
  <c r="J18" i="23"/>
  <c r="J19" i="23"/>
  <c r="J20" i="23"/>
  <c r="J21" i="23"/>
  <c r="J22" i="23"/>
  <c r="J23" i="23"/>
  <c r="J26" i="23"/>
  <c r="J27" i="23"/>
  <c r="J29" i="23"/>
  <c r="J33" i="23"/>
  <c r="J38" i="23"/>
  <c r="J39" i="23"/>
  <c r="J40" i="23"/>
  <c r="J41" i="23"/>
  <c r="J42" i="23"/>
  <c r="J43" i="23"/>
  <c r="J44" i="23"/>
  <c r="J47" i="23"/>
  <c r="J48" i="23"/>
  <c r="J49" i="23"/>
  <c r="J50" i="23"/>
  <c r="J51" i="23"/>
  <c r="J52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81" i="23"/>
  <c r="B81" i="23"/>
  <c r="F81" i="23"/>
  <c r="B82" i="23"/>
  <c r="J83" i="23"/>
  <c r="K5" i="23"/>
  <c r="K34" i="23"/>
  <c r="K38" i="23"/>
  <c r="K47" i="23"/>
  <c r="K49" i="23"/>
  <c r="K51" i="23"/>
  <c r="K52" i="23"/>
  <c r="K56" i="23"/>
  <c r="K60" i="23"/>
  <c r="K40" i="23"/>
  <c r="K68" i="23"/>
  <c r="K66" i="23"/>
  <c r="K64" i="23"/>
  <c r="K17" i="23"/>
  <c r="K18" i="23"/>
  <c r="K19" i="23"/>
  <c r="K20" i="23"/>
  <c r="K21" i="23"/>
  <c r="K26" i="23"/>
  <c r="K27" i="23"/>
  <c r="K33" i="23"/>
  <c r="K81" i="23"/>
  <c r="C81" i="23"/>
  <c r="G81" i="23"/>
  <c r="C82" i="23"/>
  <c r="K83" i="23"/>
  <c r="L5" i="23"/>
  <c r="L29" i="23"/>
  <c r="L33" i="23"/>
  <c r="L34" i="23"/>
  <c r="L38" i="23"/>
  <c r="L47" i="23"/>
  <c r="L49" i="23"/>
  <c r="L51" i="23"/>
  <c r="L56" i="23"/>
  <c r="L62" i="23"/>
  <c r="L63" i="23"/>
  <c r="L60" i="23"/>
  <c r="L52" i="23"/>
  <c r="L70" i="23"/>
  <c r="L17" i="23"/>
  <c r="L18" i="23"/>
  <c r="L19" i="23"/>
  <c r="L20" i="23"/>
  <c r="L21" i="23"/>
  <c r="L26" i="23"/>
  <c r="L27" i="23"/>
  <c r="L81" i="23"/>
  <c r="D81" i="23"/>
  <c r="H81" i="23"/>
  <c r="D82" i="23"/>
  <c r="L83" i="23"/>
  <c r="M5" i="23"/>
  <c r="M34" i="23"/>
  <c r="M38" i="23"/>
  <c r="M47" i="23"/>
  <c r="M49" i="23"/>
  <c r="M51" i="23"/>
  <c r="M52" i="23"/>
  <c r="M60" i="23"/>
  <c r="M64" i="23"/>
  <c r="M72" i="23"/>
  <c r="M17" i="23"/>
  <c r="M18" i="23"/>
  <c r="M19" i="23"/>
  <c r="M20" i="23"/>
  <c r="M21" i="23"/>
  <c r="M26" i="23"/>
  <c r="M27" i="23"/>
  <c r="M33" i="23"/>
  <c r="M39" i="23"/>
  <c r="M71" i="23"/>
  <c r="M81" i="23"/>
  <c r="E81" i="23"/>
  <c r="I81" i="23"/>
  <c r="E82" i="23"/>
  <c r="M83" i="23"/>
  <c r="J84" i="23"/>
  <c r="M3" i="23"/>
  <c r="M4" i="23"/>
  <c r="M6" i="23"/>
  <c r="M7" i="23"/>
  <c r="M8" i="23"/>
  <c r="M9" i="23"/>
  <c r="M10" i="23"/>
  <c r="M13" i="23"/>
  <c r="M14" i="23"/>
  <c r="M22" i="23"/>
  <c r="M23" i="23"/>
  <c r="M29" i="23"/>
  <c r="M40" i="23"/>
  <c r="M41" i="23"/>
  <c r="M42" i="23"/>
  <c r="M43" i="23"/>
  <c r="M44" i="23"/>
  <c r="M48" i="23"/>
  <c r="M50" i="23"/>
  <c r="M56" i="23"/>
  <c r="M57" i="23"/>
  <c r="M58" i="23"/>
  <c r="M59" i="23"/>
  <c r="M61" i="23"/>
  <c r="M62" i="23"/>
  <c r="M63" i="23"/>
  <c r="M65" i="23"/>
  <c r="M66" i="23"/>
  <c r="M67" i="23"/>
  <c r="M68" i="23"/>
  <c r="M69" i="23"/>
  <c r="M70" i="23"/>
  <c r="L3" i="23"/>
  <c r="L4" i="23"/>
  <c r="L6" i="23"/>
  <c r="L7" i="23"/>
  <c r="L8" i="23"/>
  <c r="L9" i="23"/>
  <c r="L10" i="23"/>
  <c r="L13" i="23"/>
  <c r="L14" i="23"/>
  <c r="L22" i="23"/>
  <c r="L23" i="23"/>
  <c r="L39" i="23"/>
  <c r="L40" i="23"/>
  <c r="L41" i="23"/>
  <c r="L42" i="23"/>
  <c r="L43" i="23"/>
  <c r="L44" i="23"/>
  <c r="L48" i="23"/>
  <c r="L50" i="23"/>
  <c r="L57" i="23"/>
  <c r="L58" i="23"/>
  <c r="L59" i="23"/>
  <c r="L61" i="23"/>
  <c r="L64" i="23"/>
  <c r="L65" i="23"/>
  <c r="L66" i="23"/>
  <c r="L67" i="23"/>
  <c r="L68" i="23"/>
  <c r="L69" i="23"/>
  <c r="L71" i="23"/>
  <c r="L72" i="23"/>
  <c r="K3" i="23"/>
  <c r="K4" i="23"/>
  <c r="K6" i="23"/>
  <c r="K7" i="23"/>
  <c r="K8" i="23"/>
  <c r="K9" i="23"/>
  <c r="K10" i="23"/>
  <c r="K13" i="23"/>
  <c r="K14" i="23"/>
  <c r="K22" i="23"/>
  <c r="K23" i="23"/>
  <c r="K29" i="23"/>
  <c r="K39" i="23"/>
  <c r="K41" i="23"/>
  <c r="K42" i="23"/>
  <c r="K43" i="23"/>
  <c r="K44" i="23"/>
  <c r="K48" i="23"/>
  <c r="K50" i="23"/>
  <c r="K57" i="23"/>
  <c r="K58" i="23"/>
  <c r="K59" i="23"/>
  <c r="K61" i="23"/>
  <c r="K62" i="23"/>
  <c r="K63" i="23"/>
  <c r="K65" i="23"/>
  <c r="K67" i="23"/>
  <c r="K69" i="23"/>
  <c r="K70" i="23"/>
  <c r="K71" i="23"/>
  <c r="K72" i="23"/>
  <c r="J3" i="24"/>
  <c r="J4" i="24"/>
  <c r="J5" i="24"/>
  <c r="J6" i="24"/>
  <c r="J7" i="24"/>
  <c r="J8" i="24"/>
  <c r="J9" i="24"/>
  <c r="J10" i="24"/>
  <c r="J17" i="24"/>
  <c r="J18" i="24"/>
  <c r="J19" i="24"/>
  <c r="J20" i="24"/>
  <c r="J21" i="24"/>
  <c r="J22" i="24"/>
  <c r="J23" i="24"/>
  <c r="J26" i="24"/>
  <c r="J27" i="24"/>
  <c r="J29" i="24"/>
  <c r="J32" i="24"/>
  <c r="J33" i="24"/>
  <c r="J34" i="24"/>
  <c r="J37" i="24"/>
  <c r="J38" i="24"/>
  <c r="J39" i="24"/>
  <c r="J40" i="24"/>
  <c r="J41" i="24"/>
  <c r="J42" i="24"/>
  <c r="J43" i="24"/>
  <c r="J46" i="24"/>
  <c r="J47" i="24"/>
  <c r="J48" i="24"/>
  <c r="J49" i="24"/>
  <c r="J50" i="24"/>
  <c r="J51" i="24"/>
  <c r="J52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80" i="24"/>
  <c r="B80" i="24"/>
  <c r="F80" i="24"/>
  <c r="B81" i="24"/>
  <c r="J82" i="24"/>
  <c r="K34" i="24"/>
  <c r="K37" i="24"/>
  <c r="K46" i="24"/>
  <c r="K48" i="24"/>
  <c r="K55" i="24"/>
  <c r="K80" i="24"/>
  <c r="C80" i="24"/>
  <c r="G80" i="24"/>
  <c r="C81" i="24"/>
  <c r="K82" i="24"/>
  <c r="L13" i="24"/>
  <c r="L14" i="24"/>
  <c r="L33" i="24"/>
  <c r="L37" i="24"/>
  <c r="L46" i="24"/>
  <c r="L48" i="24"/>
  <c r="L51" i="24"/>
  <c r="L55" i="24"/>
  <c r="L59" i="24"/>
  <c r="L63" i="24"/>
  <c r="L80" i="24"/>
  <c r="D80" i="24"/>
  <c r="H80" i="24"/>
  <c r="D81" i="24"/>
  <c r="L82" i="24"/>
  <c r="M37" i="24"/>
  <c r="M46" i="24"/>
  <c r="M48" i="24"/>
  <c r="M55" i="24"/>
  <c r="M59" i="24"/>
  <c r="M63" i="24"/>
  <c r="M34" i="24"/>
  <c r="M42" i="24"/>
  <c r="M80" i="24"/>
  <c r="E80" i="24"/>
  <c r="I80" i="24"/>
  <c r="E81" i="24"/>
  <c r="M82" i="24"/>
  <c r="J83" i="24"/>
  <c r="M3" i="24"/>
  <c r="M4" i="24"/>
  <c r="M5" i="24"/>
  <c r="M6" i="24"/>
  <c r="M7" i="24"/>
  <c r="M8" i="24"/>
  <c r="M9" i="24"/>
  <c r="M10" i="24"/>
  <c r="M13" i="24"/>
  <c r="M14" i="24"/>
  <c r="M17" i="24"/>
  <c r="M18" i="24"/>
  <c r="M19" i="24"/>
  <c r="M20" i="24"/>
  <c r="M21" i="24"/>
  <c r="M22" i="24"/>
  <c r="M23" i="24"/>
  <c r="M26" i="24"/>
  <c r="M27" i="24"/>
  <c r="M29" i="24"/>
  <c r="M32" i="24"/>
  <c r="M33" i="24"/>
  <c r="M38" i="24"/>
  <c r="M39" i="24"/>
  <c r="M40" i="24"/>
  <c r="M41" i="24"/>
  <c r="M43" i="24"/>
  <c r="M47" i="24"/>
  <c r="M49" i="24"/>
  <c r="M50" i="24"/>
  <c r="M51" i="24"/>
  <c r="M52" i="24"/>
  <c r="M56" i="24"/>
  <c r="M57" i="24"/>
  <c r="M58" i="24"/>
  <c r="M60" i="24"/>
  <c r="M61" i="24"/>
  <c r="M62" i="24"/>
  <c r="M64" i="24"/>
  <c r="M65" i="24"/>
  <c r="M66" i="24"/>
  <c r="M67" i="24"/>
  <c r="M68" i="24"/>
  <c r="M69" i="24"/>
  <c r="M70" i="24"/>
  <c r="M71" i="24"/>
  <c r="L3" i="24"/>
  <c r="L4" i="24"/>
  <c r="L5" i="24"/>
  <c r="L6" i="24"/>
  <c r="L7" i="24"/>
  <c r="L8" i="24"/>
  <c r="L9" i="24"/>
  <c r="L10" i="24"/>
  <c r="L17" i="24"/>
  <c r="L18" i="24"/>
  <c r="L19" i="24"/>
  <c r="L20" i="24"/>
  <c r="L21" i="24"/>
  <c r="L22" i="24"/>
  <c r="L23" i="24"/>
  <c r="L26" i="24"/>
  <c r="L27" i="24"/>
  <c r="L29" i="24"/>
  <c r="L32" i="24"/>
  <c r="L34" i="24"/>
  <c r="L38" i="24"/>
  <c r="L39" i="24"/>
  <c r="L40" i="24"/>
  <c r="L41" i="24"/>
  <c r="L42" i="24"/>
  <c r="L43" i="24"/>
  <c r="L47" i="24"/>
  <c r="L49" i="24"/>
  <c r="L50" i="24"/>
  <c r="L52" i="24"/>
  <c r="L56" i="24"/>
  <c r="L57" i="24"/>
  <c r="L58" i="24"/>
  <c r="L60" i="24"/>
  <c r="L61" i="24"/>
  <c r="L62" i="24"/>
  <c r="L64" i="24"/>
  <c r="L65" i="24"/>
  <c r="L66" i="24"/>
  <c r="L67" i="24"/>
  <c r="L68" i="24"/>
  <c r="L69" i="24"/>
  <c r="L70" i="24"/>
  <c r="L71" i="24"/>
  <c r="K3" i="24"/>
  <c r="K4" i="24"/>
  <c r="K5" i="24"/>
  <c r="K6" i="24"/>
  <c r="K7" i="24"/>
  <c r="K8" i="24"/>
  <c r="K9" i="24"/>
  <c r="K10" i="24"/>
  <c r="K13" i="24"/>
  <c r="K14" i="24"/>
  <c r="K17" i="24"/>
  <c r="K18" i="24"/>
  <c r="K19" i="24"/>
  <c r="K20" i="24"/>
  <c r="K21" i="24"/>
  <c r="K22" i="24"/>
  <c r="K23" i="24"/>
  <c r="K26" i="24"/>
  <c r="K27" i="24"/>
  <c r="K29" i="24"/>
  <c r="K32" i="24"/>
  <c r="K33" i="24"/>
  <c r="K38" i="24"/>
  <c r="K39" i="24"/>
  <c r="K40" i="24"/>
  <c r="K41" i="24"/>
  <c r="K42" i="24"/>
  <c r="K43" i="24"/>
  <c r="K47" i="24"/>
  <c r="K49" i="24"/>
  <c r="K50" i="24"/>
  <c r="K51" i="24"/>
  <c r="K52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J3" i="22"/>
  <c r="J4" i="22"/>
  <c r="J5" i="22"/>
  <c r="J6" i="22"/>
  <c r="J7" i="22"/>
  <c r="J8" i="22"/>
  <c r="J9" i="22"/>
  <c r="J10" i="22"/>
  <c r="J13" i="22"/>
  <c r="J14" i="22"/>
  <c r="J17" i="22"/>
  <c r="J18" i="22"/>
  <c r="J19" i="22"/>
  <c r="J20" i="22"/>
  <c r="J21" i="22"/>
  <c r="J22" i="22"/>
  <c r="J23" i="22"/>
  <c r="J26" i="22"/>
  <c r="J27" i="22"/>
  <c r="J29" i="22"/>
  <c r="J32" i="22"/>
  <c r="J33" i="22"/>
  <c r="J34" i="22"/>
  <c r="J37" i="22"/>
  <c r="J38" i="22"/>
  <c r="J39" i="22"/>
  <c r="J40" i="22"/>
  <c r="J41" i="22"/>
  <c r="J42" i="22"/>
  <c r="J43" i="22"/>
  <c r="J46" i="22"/>
  <c r="J47" i="22"/>
  <c r="J48" i="22"/>
  <c r="J49" i="22"/>
  <c r="J50" i="22"/>
  <c r="J51" i="22"/>
  <c r="J52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80" i="22"/>
  <c r="B80" i="22"/>
  <c r="F80" i="22"/>
  <c r="B81" i="22"/>
  <c r="J82" i="22"/>
  <c r="K5" i="22"/>
  <c r="K37" i="22"/>
  <c r="K40" i="22"/>
  <c r="K46" i="22"/>
  <c r="K48" i="22"/>
  <c r="K50" i="22"/>
  <c r="K59" i="22"/>
  <c r="K63" i="22"/>
  <c r="K71" i="22"/>
  <c r="K49" i="22"/>
  <c r="K70" i="22"/>
  <c r="K80" i="22"/>
  <c r="C80" i="22"/>
  <c r="G80" i="22"/>
  <c r="C81" i="22"/>
  <c r="K82" i="22"/>
  <c r="L37" i="22"/>
  <c r="L46" i="22"/>
  <c r="L48" i="22"/>
  <c r="L50" i="22"/>
  <c r="L55" i="22"/>
  <c r="L57" i="22"/>
  <c r="L59" i="22"/>
  <c r="L62" i="22"/>
  <c r="L71" i="22"/>
  <c r="L70" i="22"/>
  <c r="L63" i="22"/>
  <c r="L5" i="22"/>
  <c r="L14" i="22"/>
  <c r="L34" i="22"/>
  <c r="L40" i="22"/>
  <c r="L51" i="22"/>
  <c r="L69" i="22"/>
  <c r="L80" i="22"/>
  <c r="D80" i="22"/>
  <c r="H80" i="22"/>
  <c r="D81" i="22"/>
  <c r="L82" i="22"/>
  <c r="M14" i="22"/>
  <c r="M34" i="22"/>
  <c r="M37" i="22"/>
  <c r="M46" i="22"/>
  <c r="M48" i="22"/>
  <c r="M59" i="22"/>
  <c r="M71" i="22"/>
  <c r="M70" i="22"/>
  <c r="M5" i="22"/>
  <c r="M49" i="22"/>
  <c r="M50" i="22"/>
  <c r="M80" i="22"/>
  <c r="E80" i="22"/>
  <c r="I80" i="22"/>
  <c r="E81" i="22"/>
  <c r="M82" i="22"/>
  <c r="J83" i="22"/>
  <c r="M3" i="22"/>
  <c r="M4" i="22"/>
  <c r="M6" i="22"/>
  <c r="M7" i="22"/>
  <c r="M8" i="22"/>
  <c r="M9" i="22"/>
  <c r="M10" i="22"/>
  <c r="M13" i="22"/>
  <c r="M17" i="22"/>
  <c r="M18" i="22"/>
  <c r="M19" i="22"/>
  <c r="M20" i="22"/>
  <c r="M21" i="22"/>
  <c r="M22" i="22"/>
  <c r="M23" i="22"/>
  <c r="M26" i="22"/>
  <c r="M27" i="22"/>
  <c r="M29" i="22"/>
  <c r="M32" i="22"/>
  <c r="M33" i="22"/>
  <c r="M38" i="22"/>
  <c r="M39" i="22"/>
  <c r="M40" i="22"/>
  <c r="M41" i="22"/>
  <c r="M42" i="22"/>
  <c r="M43" i="22"/>
  <c r="M47" i="22"/>
  <c r="M51" i="22"/>
  <c r="M52" i="22"/>
  <c r="M55" i="22"/>
  <c r="M56" i="22"/>
  <c r="M57" i="22"/>
  <c r="M58" i="22"/>
  <c r="M60" i="22"/>
  <c r="M61" i="22"/>
  <c r="M62" i="22"/>
  <c r="M63" i="22"/>
  <c r="M64" i="22"/>
  <c r="M65" i="22"/>
  <c r="M66" i="22"/>
  <c r="M67" i="22"/>
  <c r="M68" i="22"/>
  <c r="M69" i="22"/>
  <c r="L3" i="22"/>
  <c r="L4" i="22"/>
  <c r="L6" i="22"/>
  <c r="L7" i="22"/>
  <c r="L8" i="22"/>
  <c r="L9" i="22"/>
  <c r="L10" i="22"/>
  <c r="L13" i="22"/>
  <c r="L17" i="22"/>
  <c r="L18" i="22"/>
  <c r="L19" i="22"/>
  <c r="L20" i="22"/>
  <c r="L21" i="22"/>
  <c r="L22" i="22"/>
  <c r="L23" i="22"/>
  <c r="L26" i="22"/>
  <c r="L27" i="22"/>
  <c r="L29" i="22"/>
  <c r="L32" i="22"/>
  <c r="L33" i="22"/>
  <c r="L38" i="22"/>
  <c r="L39" i="22"/>
  <c r="L41" i="22"/>
  <c r="L42" i="22"/>
  <c r="L43" i="22"/>
  <c r="L47" i="22"/>
  <c r="L49" i="22"/>
  <c r="L52" i="22"/>
  <c r="L56" i="22"/>
  <c r="L58" i="22"/>
  <c r="L60" i="22"/>
  <c r="L61" i="22"/>
  <c r="L64" i="22"/>
  <c r="L65" i="22"/>
  <c r="L66" i="22"/>
  <c r="L67" i="22"/>
  <c r="L68" i="22"/>
  <c r="K3" i="22"/>
  <c r="K4" i="22"/>
  <c r="K6" i="22"/>
  <c r="K7" i="22"/>
  <c r="K8" i="22"/>
  <c r="K9" i="22"/>
  <c r="K10" i="22"/>
  <c r="K13" i="22"/>
  <c r="K14" i="22"/>
  <c r="K17" i="22"/>
  <c r="K18" i="22"/>
  <c r="K19" i="22"/>
  <c r="K20" i="22"/>
  <c r="K21" i="22"/>
  <c r="K22" i="22"/>
  <c r="K23" i="22"/>
  <c r="K26" i="22"/>
  <c r="K27" i="22"/>
  <c r="K29" i="22"/>
  <c r="K32" i="22"/>
  <c r="K33" i="22"/>
  <c r="K34" i="22"/>
  <c r="K38" i="22"/>
  <c r="K39" i="22"/>
  <c r="K41" i="22"/>
  <c r="K42" i="22"/>
  <c r="K43" i="22"/>
  <c r="K47" i="22"/>
  <c r="K51" i="22"/>
  <c r="K52" i="22"/>
  <c r="K55" i="22"/>
  <c r="K56" i="22"/>
  <c r="K57" i="22"/>
  <c r="K58" i="22"/>
  <c r="K60" i="22"/>
  <c r="K61" i="22"/>
  <c r="K62" i="22"/>
  <c r="K64" i="22"/>
  <c r="K65" i="22"/>
  <c r="K66" i="22"/>
  <c r="K67" i="22"/>
  <c r="K68" i="22"/>
  <c r="K69" i="22"/>
  <c r="J3" i="21"/>
  <c r="J4" i="21"/>
  <c r="J5" i="21"/>
  <c r="J6" i="21"/>
  <c r="J7" i="21"/>
  <c r="J8" i="21"/>
  <c r="J9" i="21"/>
  <c r="J10" i="21"/>
  <c r="J13" i="21"/>
  <c r="J14" i="21"/>
  <c r="J17" i="21"/>
  <c r="J18" i="21"/>
  <c r="J19" i="21"/>
  <c r="J20" i="21"/>
  <c r="J21" i="21"/>
  <c r="J22" i="21"/>
  <c r="J23" i="21"/>
  <c r="J26" i="21"/>
  <c r="J27" i="21"/>
  <c r="J29" i="21"/>
  <c r="J32" i="21"/>
  <c r="J33" i="21"/>
  <c r="J34" i="21"/>
  <c r="J37" i="21"/>
  <c r="J38" i="21"/>
  <c r="J39" i="21"/>
  <c r="J40" i="21"/>
  <c r="J41" i="21"/>
  <c r="J42" i="21"/>
  <c r="J43" i="21"/>
  <c r="J46" i="21"/>
  <c r="J47" i="21"/>
  <c r="J48" i="21"/>
  <c r="J49" i="21"/>
  <c r="J50" i="21"/>
  <c r="J51" i="21"/>
  <c r="J52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80" i="21"/>
  <c r="B80" i="21"/>
  <c r="F80" i="21"/>
  <c r="B81" i="21"/>
  <c r="J82" i="21"/>
  <c r="K5" i="21"/>
  <c r="K7" i="21"/>
  <c r="K13" i="21"/>
  <c r="K34" i="21"/>
  <c r="K37" i="21"/>
  <c r="K39" i="21"/>
  <c r="K46" i="21"/>
  <c r="K48" i="21"/>
  <c r="K49" i="21"/>
  <c r="K50" i="21"/>
  <c r="K51" i="21"/>
  <c r="K55" i="21"/>
  <c r="K57" i="21"/>
  <c r="K59" i="21"/>
  <c r="K60" i="21"/>
  <c r="K63" i="21"/>
  <c r="K71" i="21"/>
  <c r="K70" i="21"/>
  <c r="K61" i="21"/>
  <c r="K8" i="21"/>
  <c r="K33" i="21"/>
  <c r="K80" i="21"/>
  <c r="C80" i="21"/>
  <c r="G80" i="21"/>
  <c r="C81" i="21"/>
  <c r="K82" i="21"/>
  <c r="L6" i="21"/>
  <c r="L8" i="21"/>
  <c r="L7" i="21"/>
  <c r="L5" i="21"/>
  <c r="L37" i="21"/>
  <c r="L46" i="21"/>
  <c r="L48" i="21"/>
  <c r="L50" i="21"/>
  <c r="L55" i="21"/>
  <c r="L59" i="21"/>
  <c r="L71" i="21"/>
  <c r="L70" i="21"/>
  <c r="L62" i="21"/>
  <c r="L34" i="21"/>
  <c r="L80" i="21"/>
  <c r="D80" i="21"/>
  <c r="H80" i="21"/>
  <c r="D81" i="21"/>
  <c r="L82" i="21"/>
  <c r="M5" i="21"/>
  <c r="M34" i="21"/>
  <c r="M37" i="21"/>
  <c r="M41" i="21"/>
  <c r="M46" i="21"/>
  <c r="M47" i="21"/>
  <c r="M48" i="21"/>
  <c r="M49" i="21"/>
  <c r="M51" i="21"/>
  <c r="M55" i="21"/>
  <c r="M57" i="21"/>
  <c r="M59" i="21"/>
  <c r="M61" i="21"/>
  <c r="M63" i="21"/>
  <c r="M70" i="21"/>
  <c r="M71" i="21"/>
  <c r="M80" i="21"/>
  <c r="E80" i="21"/>
  <c r="I80" i="21"/>
  <c r="E81" i="21"/>
  <c r="M82" i="21"/>
  <c r="J83" i="21"/>
  <c r="M3" i="21"/>
  <c r="M4" i="21"/>
  <c r="M6" i="21"/>
  <c r="M7" i="21"/>
  <c r="M8" i="21"/>
  <c r="M9" i="21"/>
  <c r="M10" i="21"/>
  <c r="M13" i="21"/>
  <c r="M14" i="21"/>
  <c r="M17" i="21"/>
  <c r="M18" i="21"/>
  <c r="M19" i="21"/>
  <c r="M20" i="21"/>
  <c r="M21" i="21"/>
  <c r="M22" i="21"/>
  <c r="M23" i="21"/>
  <c r="M26" i="21"/>
  <c r="M27" i="21"/>
  <c r="M29" i="21"/>
  <c r="M32" i="21"/>
  <c r="M33" i="21"/>
  <c r="M38" i="21"/>
  <c r="M39" i="21"/>
  <c r="M40" i="21"/>
  <c r="M42" i="21"/>
  <c r="M43" i="21"/>
  <c r="M50" i="21"/>
  <c r="M52" i="21"/>
  <c r="M56" i="21"/>
  <c r="M58" i="21"/>
  <c r="M60" i="21"/>
  <c r="M62" i="21"/>
  <c r="M64" i="21"/>
  <c r="M65" i="21"/>
  <c r="M66" i="21"/>
  <c r="M67" i="21"/>
  <c r="M68" i="21"/>
  <c r="M69" i="21"/>
  <c r="L3" i="21"/>
  <c r="L4" i="21"/>
  <c r="L9" i="21"/>
  <c r="L10" i="21"/>
  <c r="L13" i="21"/>
  <c r="L14" i="21"/>
  <c r="L17" i="21"/>
  <c r="L18" i="21"/>
  <c r="L19" i="21"/>
  <c r="L20" i="21"/>
  <c r="L21" i="21"/>
  <c r="L22" i="21"/>
  <c r="L23" i="21"/>
  <c r="L26" i="21"/>
  <c r="L27" i="21"/>
  <c r="L29" i="21"/>
  <c r="L32" i="21"/>
  <c r="L33" i="21"/>
  <c r="L38" i="21"/>
  <c r="L39" i="21"/>
  <c r="L40" i="21"/>
  <c r="L41" i="21"/>
  <c r="L42" i="21"/>
  <c r="L43" i="21"/>
  <c r="L47" i="21"/>
  <c r="L49" i="21"/>
  <c r="L51" i="21"/>
  <c r="L52" i="21"/>
  <c r="L56" i="21"/>
  <c r="L57" i="21"/>
  <c r="L58" i="21"/>
  <c r="L60" i="21"/>
  <c r="L61" i="21"/>
  <c r="L63" i="21"/>
  <c r="L64" i="21"/>
  <c r="L65" i="21"/>
  <c r="L66" i="21"/>
  <c r="L67" i="21"/>
  <c r="L68" i="21"/>
  <c r="L69" i="21"/>
  <c r="K3" i="21"/>
  <c r="K4" i="21"/>
  <c r="K6" i="21"/>
  <c r="K9" i="21"/>
  <c r="K10" i="21"/>
  <c r="K14" i="21"/>
  <c r="K17" i="21"/>
  <c r="K18" i="21"/>
  <c r="K19" i="21"/>
  <c r="K20" i="21"/>
  <c r="K21" i="21"/>
  <c r="K22" i="21"/>
  <c r="K23" i="21"/>
  <c r="K26" i="21"/>
  <c r="K27" i="21"/>
  <c r="K29" i="21"/>
  <c r="K32" i="21"/>
  <c r="K38" i="21"/>
  <c r="K40" i="21"/>
  <c r="K41" i="21"/>
  <c r="K42" i="21"/>
  <c r="K43" i="21"/>
  <c r="K47" i="21"/>
  <c r="K52" i="21"/>
  <c r="K56" i="21"/>
  <c r="K58" i="21"/>
  <c r="K62" i="21"/>
  <c r="K64" i="21"/>
  <c r="K65" i="21"/>
  <c r="K66" i="21"/>
  <c r="K67" i="21"/>
  <c r="K68" i="21"/>
  <c r="K69" i="21"/>
  <c r="J57" i="20"/>
  <c r="J3" i="20"/>
  <c r="J4" i="20"/>
  <c r="J5" i="20"/>
  <c r="J6" i="20"/>
  <c r="J7" i="20"/>
  <c r="J8" i="20"/>
  <c r="J9" i="20"/>
  <c r="J10" i="20"/>
  <c r="J14" i="20"/>
  <c r="J15" i="20"/>
  <c r="J18" i="20"/>
  <c r="J19" i="20"/>
  <c r="J20" i="20"/>
  <c r="J21" i="20"/>
  <c r="J22" i="20"/>
  <c r="J23" i="20"/>
  <c r="J24" i="20"/>
  <c r="J27" i="20"/>
  <c r="J28" i="20"/>
  <c r="J30" i="20"/>
  <c r="J33" i="20"/>
  <c r="J34" i="20"/>
  <c r="J35" i="20"/>
  <c r="J38" i="20"/>
  <c r="J39" i="20"/>
  <c r="J40" i="20"/>
  <c r="J41" i="20"/>
  <c r="J42" i="20"/>
  <c r="J43" i="20"/>
  <c r="J44" i="20"/>
  <c r="J47" i="20"/>
  <c r="J48" i="20"/>
  <c r="J49" i="20"/>
  <c r="J50" i="20"/>
  <c r="J51" i="20"/>
  <c r="J52" i="20"/>
  <c r="J53" i="20"/>
  <c r="J56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81" i="20"/>
  <c r="B81" i="20"/>
  <c r="F81" i="20"/>
  <c r="B82" i="20"/>
  <c r="J83" i="20"/>
  <c r="K59" i="20"/>
  <c r="K60" i="20"/>
  <c r="K38" i="20"/>
  <c r="K40" i="20"/>
  <c r="K35" i="20"/>
  <c r="K47" i="20"/>
  <c r="K49" i="20"/>
  <c r="K62" i="20"/>
  <c r="K56" i="20"/>
  <c r="K7" i="20"/>
  <c r="K34" i="20"/>
  <c r="K81" i="20"/>
  <c r="C81" i="20"/>
  <c r="G81" i="20"/>
  <c r="C82" i="20"/>
  <c r="K83" i="20"/>
  <c r="L3" i="20"/>
  <c r="L7" i="20"/>
  <c r="L35" i="20"/>
  <c r="L38" i="20"/>
  <c r="L39" i="20"/>
  <c r="L41" i="20"/>
  <c r="L47" i="20"/>
  <c r="L49" i="20"/>
  <c r="L56" i="20"/>
  <c r="L58" i="20"/>
  <c r="L60" i="20"/>
  <c r="L62" i="20"/>
  <c r="L64" i="20"/>
  <c r="L72" i="20"/>
  <c r="L5" i="20"/>
  <c r="L34" i="20"/>
  <c r="L57" i="20"/>
  <c r="L67" i="20"/>
  <c r="L81" i="20"/>
  <c r="D81" i="20"/>
  <c r="H81" i="20"/>
  <c r="D82" i="20"/>
  <c r="L83" i="20"/>
  <c r="M7" i="20"/>
  <c r="M35" i="20"/>
  <c r="M38" i="20"/>
  <c r="M39" i="20"/>
  <c r="M40" i="20"/>
  <c r="M41" i="20"/>
  <c r="M47" i="20"/>
  <c r="M49" i="20"/>
  <c r="M50" i="20"/>
  <c r="M51" i="20"/>
  <c r="M56" i="20"/>
  <c r="M60" i="20"/>
  <c r="M72" i="20"/>
  <c r="M71" i="20"/>
  <c r="M64" i="20"/>
  <c r="M67" i="20"/>
  <c r="M57" i="20"/>
  <c r="M52" i="20"/>
  <c r="M81" i="20"/>
  <c r="E81" i="20"/>
  <c r="I81" i="20"/>
  <c r="E82" i="20"/>
  <c r="M83" i="20"/>
  <c r="J84" i="20"/>
  <c r="M3" i="20"/>
  <c r="M4" i="20"/>
  <c r="M5" i="20"/>
  <c r="M6" i="20"/>
  <c r="M8" i="20"/>
  <c r="M9" i="20"/>
  <c r="M10" i="20"/>
  <c r="M14" i="20"/>
  <c r="M15" i="20"/>
  <c r="M18" i="20"/>
  <c r="M19" i="20"/>
  <c r="M20" i="20"/>
  <c r="M21" i="20"/>
  <c r="M22" i="20"/>
  <c r="M23" i="20"/>
  <c r="M24" i="20"/>
  <c r="M27" i="20"/>
  <c r="M28" i="20"/>
  <c r="M30" i="20"/>
  <c r="M33" i="20"/>
  <c r="M34" i="20"/>
  <c r="M42" i="20"/>
  <c r="M43" i="20"/>
  <c r="M44" i="20"/>
  <c r="M48" i="20"/>
  <c r="M53" i="20"/>
  <c r="M58" i="20"/>
  <c r="M59" i="20"/>
  <c r="M61" i="20"/>
  <c r="M62" i="20"/>
  <c r="M63" i="20"/>
  <c r="M65" i="20"/>
  <c r="M66" i="20"/>
  <c r="M68" i="20"/>
  <c r="M69" i="20"/>
  <c r="M70" i="20"/>
  <c r="L4" i="20"/>
  <c r="L6" i="20"/>
  <c r="L8" i="20"/>
  <c r="L9" i="20"/>
  <c r="L10" i="20"/>
  <c r="L14" i="20"/>
  <c r="L15" i="20"/>
  <c r="L18" i="20"/>
  <c r="L19" i="20"/>
  <c r="L20" i="20"/>
  <c r="L21" i="20"/>
  <c r="L22" i="20"/>
  <c r="L23" i="20"/>
  <c r="L24" i="20"/>
  <c r="L27" i="20"/>
  <c r="L28" i="20"/>
  <c r="L30" i="20"/>
  <c r="L33" i="20"/>
  <c r="L40" i="20"/>
  <c r="L42" i="20"/>
  <c r="L43" i="20"/>
  <c r="L44" i="20"/>
  <c r="L48" i="20"/>
  <c r="L50" i="20"/>
  <c r="L51" i="20"/>
  <c r="L52" i="20"/>
  <c r="L53" i="20"/>
  <c r="L59" i="20"/>
  <c r="L61" i="20"/>
  <c r="L63" i="20"/>
  <c r="L65" i="20"/>
  <c r="L66" i="20"/>
  <c r="L68" i="20"/>
  <c r="L69" i="20"/>
  <c r="L70" i="20"/>
  <c r="L71" i="20"/>
  <c r="K3" i="20"/>
  <c r="K4" i="20"/>
  <c r="K5" i="20"/>
  <c r="K6" i="20"/>
  <c r="K8" i="20"/>
  <c r="K9" i="20"/>
  <c r="K10" i="20"/>
  <c r="K14" i="20"/>
  <c r="K15" i="20"/>
  <c r="K18" i="20"/>
  <c r="K19" i="20"/>
  <c r="K20" i="20"/>
  <c r="K21" i="20"/>
  <c r="K22" i="20"/>
  <c r="K23" i="20"/>
  <c r="K24" i="20"/>
  <c r="K27" i="20"/>
  <c r="K28" i="20"/>
  <c r="K30" i="20"/>
  <c r="K33" i="20"/>
  <c r="K39" i="20"/>
  <c r="K41" i="20"/>
  <c r="K42" i="20"/>
  <c r="K43" i="20"/>
  <c r="K44" i="20"/>
  <c r="K48" i="20"/>
  <c r="K50" i="20"/>
  <c r="K51" i="20"/>
  <c r="K52" i="20"/>
  <c r="K53" i="20"/>
  <c r="K57" i="20"/>
  <c r="K58" i="20"/>
  <c r="K61" i="20"/>
  <c r="K63" i="20"/>
  <c r="K64" i="20"/>
  <c r="K65" i="20"/>
  <c r="K66" i="20"/>
  <c r="K67" i="20"/>
  <c r="K68" i="20"/>
  <c r="K69" i="20"/>
  <c r="K70" i="20"/>
  <c r="K71" i="20"/>
  <c r="K72" i="20"/>
  <c r="E80" i="19"/>
  <c r="I80" i="19"/>
  <c r="E81" i="19"/>
  <c r="J3" i="19"/>
  <c r="J4" i="19"/>
  <c r="J5" i="19"/>
  <c r="J6" i="19"/>
  <c r="J7" i="19"/>
  <c r="J8" i="19"/>
  <c r="J9" i="19"/>
  <c r="J10" i="19"/>
  <c r="J13" i="19"/>
  <c r="J14" i="19"/>
  <c r="J17" i="19"/>
  <c r="J18" i="19"/>
  <c r="J19" i="19"/>
  <c r="J20" i="19"/>
  <c r="J21" i="19"/>
  <c r="J22" i="19"/>
  <c r="J23" i="19"/>
  <c r="J26" i="19"/>
  <c r="J27" i="19"/>
  <c r="J29" i="19"/>
  <c r="J32" i="19"/>
  <c r="J33" i="19"/>
  <c r="J34" i="19"/>
  <c r="J37" i="19"/>
  <c r="J38" i="19"/>
  <c r="J39" i="19"/>
  <c r="J40" i="19"/>
  <c r="J41" i="19"/>
  <c r="J42" i="19"/>
  <c r="J43" i="19"/>
  <c r="J46" i="19"/>
  <c r="J47" i="19"/>
  <c r="J48" i="19"/>
  <c r="J49" i="19"/>
  <c r="J50" i="19"/>
  <c r="J51" i="19"/>
  <c r="J52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80" i="19"/>
  <c r="B80" i="19"/>
  <c r="F80" i="19"/>
  <c r="B81" i="19"/>
  <c r="J82" i="19"/>
  <c r="K69" i="19"/>
  <c r="K59" i="19"/>
  <c r="K57" i="19"/>
  <c r="K5" i="19"/>
  <c r="K7" i="19"/>
  <c r="K14" i="19"/>
  <c r="K37" i="19"/>
  <c r="K39" i="19"/>
  <c r="K34" i="19"/>
  <c r="K46" i="19"/>
  <c r="K51" i="19"/>
  <c r="K50" i="19"/>
  <c r="K48" i="19"/>
  <c r="K80" i="19"/>
  <c r="C80" i="19"/>
  <c r="G80" i="19"/>
  <c r="C81" i="19"/>
  <c r="K82" i="19"/>
  <c r="L69" i="19"/>
  <c r="L59" i="19"/>
  <c r="L37" i="19"/>
  <c r="L39" i="19"/>
  <c r="L3" i="19"/>
  <c r="L34" i="19"/>
  <c r="L46" i="19"/>
  <c r="L50" i="19"/>
  <c r="L48" i="19"/>
  <c r="L80" i="19"/>
  <c r="H80" i="19"/>
  <c r="D80" i="19"/>
  <c r="D81" i="19"/>
  <c r="L82" i="19"/>
  <c r="M69" i="19"/>
  <c r="M59" i="19"/>
  <c r="M5" i="19"/>
  <c r="M37" i="19"/>
  <c r="M39" i="19"/>
  <c r="M34" i="19"/>
  <c r="M46" i="19"/>
  <c r="M51" i="19"/>
  <c r="M50" i="19"/>
  <c r="M48" i="19"/>
  <c r="M80" i="19"/>
  <c r="M82" i="19"/>
  <c r="J83" i="19"/>
  <c r="M3" i="19"/>
  <c r="M4" i="19"/>
  <c r="M6" i="19"/>
  <c r="M7" i="19"/>
  <c r="M8" i="19"/>
  <c r="M9" i="19"/>
  <c r="M10" i="19"/>
  <c r="M13" i="19"/>
  <c r="M14" i="19"/>
  <c r="M17" i="19"/>
  <c r="M18" i="19"/>
  <c r="M19" i="19"/>
  <c r="M20" i="19"/>
  <c r="M21" i="19"/>
  <c r="M22" i="19"/>
  <c r="M23" i="19"/>
  <c r="M26" i="19"/>
  <c r="M27" i="19"/>
  <c r="M29" i="19"/>
  <c r="M32" i="19"/>
  <c r="M33" i="19"/>
  <c r="M38" i="19"/>
  <c r="M40" i="19"/>
  <c r="M41" i="19"/>
  <c r="M42" i="19"/>
  <c r="M43" i="19"/>
  <c r="M47" i="19"/>
  <c r="M49" i="19"/>
  <c r="M52" i="19"/>
  <c r="M55" i="19"/>
  <c r="M56" i="19"/>
  <c r="M57" i="19"/>
  <c r="M58" i="19"/>
  <c r="M60" i="19"/>
  <c r="M61" i="19"/>
  <c r="M62" i="19"/>
  <c r="M63" i="19"/>
  <c r="M64" i="19"/>
  <c r="M65" i="19"/>
  <c r="M66" i="19"/>
  <c r="M67" i="19"/>
  <c r="M68" i="19"/>
  <c r="M70" i="19"/>
  <c r="M71" i="19"/>
  <c r="L4" i="19"/>
  <c r="L5" i="19"/>
  <c r="L6" i="19"/>
  <c r="L7" i="19"/>
  <c r="L8" i="19"/>
  <c r="L9" i="19"/>
  <c r="L10" i="19"/>
  <c r="L13" i="19"/>
  <c r="L14" i="19"/>
  <c r="L17" i="19"/>
  <c r="L18" i="19"/>
  <c r="L19" i="19"/>
  <c r="L20" i="19"/>
  <c r="L21" i="19"/>
  <c r="L22" i="19"/>
  <c r="L23" i="19"/>
  <c r="L26" i="19"/>
  <c r="L27" i="19"/>
  <c r="L29" i="19"/>
  <c r="L32" i="19"/>
  <c r="L33" i="19"/>
  <c r="L38" i="19"/>
  <c r="L40" i="19"/>
  <c r="L41" i="19"/>
  <c r="L42" i="19"/>
  <c r="L43" i="19"/>
  <c r="L47" i="19"/>
  <c r="L49" i="19"/>
  <c r="L51" i="19"/>
  <c r="L52" i="19"/>
  <c r="L55" i="19"/>
  <c r="L56" i="19"/>
  <c r="L57" i="19"/>
  <c r="L58" i="19"/>
  <c r="L60" i="19"/>
  <c r="L61" i="19"/>
  <c r="L62" i="19"/>
  <c r="L63" i="19"/>
  <c r="L64" i="19"/>
  <c r="L65" i="19"/>
  <c r="L66" i="19"/>
  <c r="L67" i="19"/>
  <c r="L68" i="19"/>
  <c r="L70" i="19"/>
  <c r="L71" i="19"/>
  <c r="K3" i="19"/>
  <c r="K4" i="19"/>
  <c r="K6" i="19"/>
  <c r="K8" i="19"/>
  <c r="K9" i="19"/>
  <c r="K10" i="19"/>
  <c r="K13" i="19"/>
  <c r="K17" i="19"/>
  <c r="K18" i="19"/>
  <c r="K19" i="19"/>
  <c r="K20" i="19"/>
  <c r="K21" i="19"/>
  <c r="K22" i="19"/>
  <c r="K23" i="19"/>
  <c r="K26" i="19"/>
  <c r="K27" i="19"/>
  <c r="K29" i="19"/>
  <c r="K32" i="19"/>
  <c r="K33" i="19"/>
  <c r="K38" i="19"/>
  <c r="K40" i="19"/>
  <c r="K41" i="19"/>
  <c r="K42" i="19"/>
  <c r="K43" i="19"/>
  <c r="K47" i="19"/>
  <c r="K49" i="19"/>
  <c r="K52" i="19"/>
  <c r="K55" i="19"/>
  <c r="K56" i="19"/>
  <c r="K58" i="19"/>
  <c r="K60" i="19"/>
  <c r="K61" i="19"/>
  <c r="K62" i="19"/>
  <c r="K63" i="19"/>
  <c r="K64" i="19"/>
  <c r="K65" i="19"/>
  <c r="K66" i="19"/>
  <c r="K67" i="19"/>
  <c r="K68" i="19"/>
  <c r="K70" i="19"/>
  <c r="K71" i="19"/>
  <c r="J52" i="8"/>
  <c r="J53" i="18"/>
  <c r="M53" i="18"/>
  <c r="L53" i="18"/>
  <c r="K53" i="18"/>
  <c r="M52" i="18"/>
  <c r="L52" i="18"/>
  <c r="K52" i="18"/>
  <c r="J52" i="18"/>
  <c r="K43" i="18"/>
  <c r="L43" i="18"/>
  <c r="M43" i="18"/>
  <c r="J43" i="18"/>
  <c r="J5" i="18"/>
  <c r="J6" i="18"/>
  <c r="J3" i="18"/>
  <c r="J4" i="18"/>
  <c r="J7" i="18"/>
  <c r="J8" i="18"/>
  <c r="J9" i="18"/>
  <c r="J10" i="18"/>
  <c r="J13" i="18"/>
  <c r="J14" i="18"/>
  <c r="J17" i="18"/>
  <c r="J18" i="18"/>
  <c r="J19" i="18"/>
  <c r="J20" i="18"/>
  <c r="J21" i="18"/>
  <c r="J22" i="18"/>
  <c r="J23" i="18"/>
  <c r="J26" i="18"/>
  <c r="J27" i="18"/>
  <c r="J29" i="18"/>
  <c r="J32" i="18"/>
  <c r="J33" i="18"/>
  <c r="J34" i="18"/>
  <c r="J37" i="18"/>
  <c r="J38" i="18"/>
  <c r="J39" i="18"/>
  <c r="J40" i="18"/>
  <c r="J41" i="18"/>
  <c r="J42" i="18"/>
  <c r="J46" i="18"/>
  <c r="J47" i="18"/>
  <c r="J48" i="18"/>
  <c r="J49" i="18"/>
  <c r="J50" i="18"/>
  <c r="J51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81" i="18"/>
  <c r="B81" i="18"/>
  <c r="F81" i="18"/>
  <c r="B82" i="18"/>
  <c r="J83" i="18"/>
  <c r="K5" i="18"/>
  <c r="K34" i="18"/>
  <c r="K37" i="18"/>
  <c r="K41" i="18"/>
  <c r="K46" i="18"/>
  <c r="K48" i="18"/>
  <c r="K49" i="18"/>
  <c r="K50" i="18"/>
  <c r="K51" i="18"/>
  <c r="K56" i="18"/>
  <c r="K63" i="18"/>
  <c r="K60" i="18"/>
  <c r="K64" i="18"/>
  <c r="K67" i="18"/>
  <c r="K38" i="18"/>
  <c r="K72" i="18"/>
  <c r="K17" i="18"/>
  <c r="K18" i="18"/>
  <c r="K19" i="18"/>
  <c r="K20" i="18"/>
  <c r="K21" i="18"/>
  <c r="K26" i="18"/>
  <c r="K27" i="18"/>
  <c r="K33" i="18"/>
  <c r="K81" i="18"/>
  <c r="C81" i="18"/>
  <c r="G81" i="18"/>
  <c r="C82" i="18"/>
  <c r="K83" i="18"/>
  <c r="L5" i="18"/>
  <c r="L34" i="18"/>
  <c r="L37" i="18"/>
  <c r="L38" i="18"/>
  <c r="L41" i="18"/>
  <c r="L46" i="18"/>
  <c r="L48" i="18"/>
  <c r="L49" i="18"/>
  <c r="L50" i="18"/>
  <c r="L51" i="18"/>
  <c r="L61" i="18"/>
  <c r="L60" i="18"/>
  <c r="L65" i="18"/>
  <c r="L64" i="18"/>
  <c r="L10" i="18"/>
  <c r="L14" i="18"/>
  <c r="L40" i="18"/>
  <c r="L17" i="18"/>
  <c r="L18" i="18"/>
  <c r="L19" i="18"/>
  <c r="L20" i="18"/>
  <c r="L21" i="18"/>
  <c r="L26" i="18"/>
  <c r="L27" i="18"/>
  <c r="L33" i="18"/>
  <c r="L81" i="18"/>
  <c r="D81" i="18"/>
  <c r="H81" i="18"/>
  <c r="D82" i="18"/>
  <c r="L83" i="18"/>
  <c r="M46" i="18"/>
  <c r="M48" i="18"/>
  <c r="M5" i="18"/>
  <c r="M60" i="18"/>
  <c r="M20" i="18"/>
  <c r="M34" i="18"/>
  <c r="M37" i="18"/>
  <c r="M38" i="18"/>
  <c r="M41" i="18"/>
  <c r="M49" i="18"/>
  <c r="M50" i="18"/>
  <c r="M51" i="18"/>
  <c r="M17" i="18"/>
  <c r="M18" i="18"/>
  <c r="M19" i="18"/>
  <c r="M21" i="18"/>
  <c r="M26" i="18"/>
  <c r="M27" i="18"/>
  <c r="M33" i="18"/>
  <c r="M56" i="18"/>
  <c r="M61" i="18"/>
  <c r="M63" i="18"/>
  <c r="M67" i="18"/>
  <c r="M72" i="18"/>
  <c r="M81" i="18"/>
  <c r="E81" i="18"/>
  <c r="I81" i="18"/>
  <c r="E82" i="18"/>
  <c r="M83" i="18"/>
  <c r="J84" i="18"/>
  <c r="M3" i="18"/>
  <c r="M4" i="18"/>
  <c r="M6" i="18"/>
  <c r="M7" i="18"/>
  <c r="M8" i="18"/>
  <c r="M9" i="18"/>
  <c r="M10" i="18"/>
  <c r="M13" i="18"/>
  <c r="M14" i="18"/>
  <c r="M22" i="18"/>
  <c r="M23" i="18"/>
  <c r="M29" i="18"/>
  <c r="M32" i="18"/>
  <c r="M39" i="18"/>
  <c r="M40" i="18"/>
  <c r="M42" i="18"/>
  <c r="M47" i="18"/>
  <c r="M57" i="18"/>
  <c r="M58" i="18"/>
  <c r="M59" i="18"/>
  <c r="M62" i="18"/>
  <c r="M64" i="18"/>
  <c r="M65" i="18"/>
  <c r="M66" i="18"/>
  <c r="M68" i="18"/>
  <c r="M69" i="18"/>
  <c r="M70" i="18"/>
  <c r="M71" i="18"/>
  <c r="L3" i="18"/>
  <c r="L4" i="18"/>
  <c r="L6" i="18"/>
  <c r="L7" i="18"/>
  <c r="L8" i="18"/>
  <c r="L9" i="18"/>
  <c r="L13" i="18"/>
  <c r="L22" i="18"/>
  <c r="L23" i="18"/>
  <c r="L29" i="18"/>
  <c r="L32" i="18"/>
  <c r="L39" i="18"/>
  <c r="L42" i="18"/>
  <c r="L47" i="18"/>
  <c r="L56" i="18"/>
  <c r="L57" i="18"/>
  <c r="L58" i="18"/>
  <c r="L59" i="18"/>
  <c r="L62" i="18"/>
  <c r="L63" i="18"/>
  <c r="L66" i="18"/>
  <c r="L67" i="18"/>
  <c r="L68" i="18"/>
  <c r="L69" i="18"/>
  <c r="L70" i="18"/>
  <c r="L71" i="18"/>
  <c r="L72" i="18"/>
  <c r="K3" i="18"/>
  <c r="K4" i="18"/>
  <c r="K6" i="18"/>
  <c r="K7" i="18"/>
  <c r="K8" i="18"/>
  <c r="K9" i="18"/>
  <c r="K10" i="18"/>
  <c r="K13" i="18"/>
  <c r="K14" i="18"/>
  <c r="K22" i="18"/>
  <c r="K23" i="18"/>
  <c r="K29" i="18"/>
  <c r="K32" i="18"/>
  <c r="K39" i="18"/>
  <c r="K40" i="18"/>
  <c r="K42" i="18"/>
  <c r="K47" i="18"/>
  <c r="K57" i="18"/>
  <c r="K58" i="18"/>
  <c r="K59" i="18"/>
  <c r="K61" i="18"/>
  <c r="K62" i="18"/>
  <c r="K65" i="18"/>
  <c r="K66" i="18"/>
  <c r="K68" i="18"/>
  <c r="K69" i="18"/>
  <c r="K70" i="18"/>
  <c r="K71" i="18"/>
  <c r="K16" i="17"/>
  <c r="L16" i="17"/>
  <c r="M16" i="17"/>
  <c r="J16" i="17"/>
  <c r="J3" i="17"/>
  <c r="J4" i="17"/>
  <c r="J5" i="17"/>
  <c r="J6" i="17"/>
  <c r="J7" i="17"/>
  <c r="J8" i="17"/>
  <c r="J9" i="17"/>
  <c r="J10" i="17"/>
  <c r="J13" i="17"/>
  <c r="J14" i="17"/>
  <c r="J17" i="17"/>
  <c r="J18" i="17"/>
  <c r="J19" i="17"/>
  <c r="J20" i="17"/>
  <c r="J21" i="17"/>
  <c r="J22" i="17"/>
  <c r="J23" i="17"/>
  <c r="J26" i="17"/>
  <c r="J27" i="17"/>
  <c r="J29" i="17"/>
  <c r="J32" i="17"/>
  <c r="J33" i="17"/>
  <c r="J34" i="17"/>
  <c r="J37" i="17"/>
  <c r="J38" i="17"/>
  <c r="J39" i="17"/>
  <c r="J40" i="17"/>
  <c r="J41" i="17"/>
  <c r="J42" i="17"/>
  <c r="J43" i="17"/>
  <c r="J46" i="17"/>
  <c r="J47" i="17"/>
  <c r="J48" i="17"/>
  <c r="J49" i="17"/>
  <c r="J50" i="17"/>
  <c r="J51" i="17"/>
  <c r="J52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80" i="17"/>
  <c r="B80" i="17"/>
  <c r="F80" i="17"/>
  <c r="B81" i="17"/>
  <c r="J82" i="17"/>
  <c r="K5" i="17"/>
  <c r="K34" i="17"/>
  <c r="K37" i="17"/>
  <c r="K39" i="17"/>
  <c r="K40" i="17"/>
  <c r="K46" i="17"/>
  <c r="K48" i="17"/>
  <c r="K50" i="17"/>
  <c r="K57" i="17"/>
  <c r="K59" i="17"/>
  <c r="K66" i="17"/>
  <c r="K71" i="17"/>
  <c r="K7" i="17"/>
  <c r="K33" i="17"/>
  <c r="K41" i="17"/>
  <c r="K49" i="17"/>
  <c r="K52" i="17"/>
  <c r="K51" i="17"/>
  <c r="K3" i="17"/>
  <c r="K4" i="17"/>
  <c r="K6" i="17"/>
  <c r="K8" i="17"/>
  <c r="K9" i="17"/>
  <c r="K10" i="17"/>
  <c r="K13" i="17"/>
  <c r="K14" i="17"/>
  <c r="K17" i="17"/>
  <c r="K18" i="17"/>
  <c r="K19" i="17"/>
  <c r="K20" i="17"/>
  <c r="K21" i="17"/>
  <c r="K22" i="17"/>
  <c r="K23" i="17"/>
  <c r="K26" i="17"/>
  <c r="K27" i="17"/>
  <c r="K29" i="17"/>
  <c r="K32" i="17"/>
  <c r="K38" i="17"/>
  <c r="K42" i="17"/>
  <c r="K43" i="17"/>
  <c r="K47" i="17"/>
  <c r="K55" i="17"/>
  <c r="K56" i="17"/>
  <c r="K58" i="17"/>
  <c r="K60" i="17"/>
  <c r="K61" i="17"/>
  <c r="K62" i="17"/>
  <c r="K63" i="17"/>
  <c r="K64" i="17"/>
  <c r="K65" i="17"/>
  <c r="K67" i="17"/>
  <c r="K68" i="17"/>
  <c r="K69" i="17"/>
  <c r="K70" i="17"/>
  <c r="K80" i="17"/>
  <c r="C80" i="17"/>
  <c r="G80" i="17"/>
  <c r="C81" i="17"/>
  <c r="K82" i="17"/>
  <c r="L3" i="17"/>
  <c r="L4" i="17"/>
  <c r="L5" i="17"/>
  <c r="L6" i="17"/>
  <c r="L7" i="17"/>
  <c r="L8" i="17"/>
  <c r="L9" i="17"/>
  <c r="L10" i="17"/>
  <c r="L13" i="17"/>
  <c r="L14" i="17"/>
  <c r="L17" i="17"/>
  <c r="L18" i="17"/>
  <c r="L19" i="17"/>
  <c r="L20" i="17"/>
  <c r="L21" i="17"/>
  <c r="L22" i="17"/>
  <c r="L23" i="17"/>
  <c r="L26" i="17"/>
  <c r="L27" i="17"/>
  <c r="L29" i="17"/>
  <c r="L32" i="17"/>
  <c r="L33" i="17"/>
  <c r="L34" i="17"/>
  <c r="L37" i="17"/>
  <c r="L38" i="17"/>
  <c r="L39" i="17"/>
  <c r="L40" i="17"/>
  <c r="L41" i="17"/>
  <c r="L42" i="17"/>
  <c r="L43" i="17"/>
  <c r="L46" i="17"/>
  <c r="L47" i="17"/>
  <c r="L48" i="17"/>
  <c r="L49" i="17"/>
  <c r="L50" i="17"/>
  <c r="L51" i="17"/>
  <c r="L52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80" i="17"/>
  <c r="D80" i="17"/>
  <c r="H80" i="17"/>
  <c r="D81" i="17"/>
  <c r="L82" i="17"/>
  <c r="M5" i="17"/>
  <c r="M33" i="17"/>
  <c r="M34" i="17"/>
  <c r="M37" i="17"/>
  <c r="M38" i="17"/>
  <c r="M39" i="17"/>
  <c r="M41" i="17"/>
  <c r="M46" i="17"/>
  <c r="M48" i="17"/>
  <c r="M50" i="17"/>
  <c r="M51" i="17"/>
  <c r="M55" i="17"/>
  <c r="M59" i="17"/>
  <c r="M66" i="17"/>
  <c r="M63" i="17"/>
  <c r="M71" i="17"/>
  <c r="M47" i="17"/>
  <c r="M61" i="17"/>
  <c r="M80" i="17"/>
  <c r="E80" i="17"/>
  <c r="I80" i="17"/>
  <c r="E81" i="17"/>
  <c r="M82" i="17"/>
  <c r="J83" i="17"/>
  <c r="M3" i="17"/>
  <c r="M4" i="17"/>
  <c r="M6" i="17"/>
  <c r="M7" i="17"/>
  <c r="M8" i="17"/>
  <c r="M9" i="17"/>
  <c r="M10" i="17"/>
  <c r="M13" i="17"/>
  <c r="M14" i="17"/>
  <c r="M17" i="17"/>
  <c r="M18" i="17"/>
  <c r="M19" i="17"/>
  <c r="M20" i="17"/>
  <c r="M21" i="17"/>
  <c r="M22" i="17"/>
  <c r="M23" i="17"/>
  <c r="M26" i="17"/>
  <c r="M27" i="17"/>
  <c r="M29" i="17"/>
  <c r="M32" i="17"/>
  <c r="M40" i="17"/>
  <c r="M42" i="17"/>
  <c r="M43" i="17"/>
  <c r="M49" i="17"/>
  <c r="M52" i="17"/>
  <c r="M56" i="17"/>
  <c r="M57" i="17"/>
  <c r="M58" i="17"/>
  <c r="M60" i="17"/>
  <c r="M62" i="17"/>
  <c r="M64" i="17"/>
  <c r="M65" i="17"/>
  <c r="M67" i="17"/>
  <c r="M68" i="17"/>
  <c r="M69" i="17"/>
  <c r="M70" i="17"/>
  <c r="K2" i="16"/>
  <c r="L2" i="16"/>
  <c r="M2" i="16"/>
  <c r="J2" i="16"/>
  <c r="K53" i="16"/>
  <c r="L53" i="16"/>
  <c r="M53" i="16"/>
  <c r="J53" i="16"/>
  <c r="J3" i="16"/>
  <c r="J4" i="16"/>
  <c r="J5" i="16"/>
  <c r="J6" i="16"/>
  <c r="J7" i="16"/>
  <c r="J8" i="16"/>
  <c r="J9" i="16"/>
  <c r="J10" i="16"/>
  <c r="J13" i="16"/>
  <c r="J14" i="16"/>
  <c r="J17" i="16"/>
  <c r="J18" i="16"/>
  <c r="J19" i="16"/>
  <c r="J20" i="16"/>
  <c r="J21" i="16"/>
  <c r="J22" i="16"/>
  <c r="J23" i="16"/>
  <c r="J26" i="16"/>
  <c r="J27" i="16"/>
  <c r="J29" i="16"/>
  <c r="J32" i="16"/>
  <c r="J33" i="16"/>
  <c r="J34" i="16"/>
  <c r="J37" i="16"/>
  <c r="J38" i="16"/>
  <c r="J39" i="16"/>
  <c r="J40" i="16"/>
  <c r="J41" i="16"/>
  <c r="J42" i="16"/>
  <c r="J43" i="16"/>
  <c r="J46" i="16"/>
  <c r="J47" i="16"/>
  <c r="J48" i="16"/>
  <c r="J49" i="16"/>
  <c r="J50" i="16"/>
  <c r="J51" i="16"/>
  <c r="J52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81" i="16"/>
  <c r="B81" i="16"/>
  <c r="F81" i="16"/>
  <c r="B82" i="16"/>
  <c r="J83" i="16"/>
  <c r="K33" i="16"/>
  <c r="K34" i="16"/>
  <c r="K37" i="16"/>
  <c r="K38" i="16"/>
  <c r="K39" i="16"/>
  <c r="K41" i="16"/>
  <c r="K46" i="16"/>
  <c r="K48" i="16"/>
  <c r="K50" i="16"/>
  <c r="K51" i="16"/>
  <c r="K60" i="16"/>
  <c r="K64" i="16"/>
  <c r="K67" i="16"/>
  <c r="K72" i="16"/>
  <c r="K17" i="16"/>
  <c r="K18" i="16"/>
  <c r="K19" i="16"/>
  <c r="K20" i="16"/>
  <c r="K21" i="16"/>
  <c r="K26" i="16"/>
  <c r="K27" i="16"/>
  <c r="K49" i="16"/>
  <c r="K5" i="16"/>
  <c r="K81" i="16"/>
  <c r="C81" i="16"/>
  <c r="G81" i="16"/>
  <c r="C82" i="16"/>
  <c r="K83" i="16"/>
  <c r="L17" i="16"/>
  <c r="L18" i="16"/>
  <c r="L19" i="16"/>
  <c r="L20" i="16"/>
  <c r="L21" i="16"/>
  <c r="L26" i="16"/>
  <c r="L27" i="16"/>
  <c r="L33" i="16"/>
  <c r="L34" i="16"/>
  <c r="L37" i="16"/>
  <c r="L38" i="16"/>
  <c r="L48" i="16"/>
  <c r="L49" i="16"/>
  <c r="L50" i="16"/>
  <c r="L51" i="16"/>
  <c r="L5" i="16"/>
  <c r="L46" i="16"/>
  <c r="L56" i="16"/>
  <c r="L59" i="16"/>
  <c r="L60" i="16"/>
  <c r="L62" i="16"/>
  <c r="L67" i="16"/>
  <c r="L72" i="16"/>
  <c r="L64" i="16"/>
  <c r="L81" i="16"/>
  <c r="D81" i="16"/>
  <c r="H81" i="16"/>
  <c r="D82" i="16"/>
  <c r="L83" i="16"/>
  <c r="M5" i="16"/>
  <c r="M33" i="16"/>
  <c r="M34" i="16"/>
  <c r="M37" i="16"/>
  <c r="M39" i="16"/>
  <c r="M40" i="16"/>
  <c r="M41" i="16"/>
  <c r="M46" i="16"/>
  <c r="M48" i="16"/>
  <c r="M49" i="16"/>
  <c r="M50" i="16"/>
  <c r="M51" i="16"/>
  <c r="M56" i="16"/>
  <c r="M58" i="16"/>
  <c r="M60" i="16"/>
  <c r="M64" i="16"/>
  <c r="M72" i="16"/>
  <c r="M81" i="16"/>
  <c r="E81" i="16"/>
  <c r="I81" i="16"/>
  <c r="E82" i="16"/>
  <c r="M83" i="16"/>
  <c r="J84" i="16"/>
  <c r="M3" i="16"/>
  <c r="M4" i="16"/>
  <c r="M6" i="16"/>
  <c r="M7" i="16"/>
  <c r="M8" i="16"/>
  <c r="M9" i="16"/>
  <c r="M10" i="16"/>
  <c r="M13" i="16"/>
  <c r="M14" i="16"/>
  <c r="M17" i="16"/>
  <c r="M18" i="16"/>
  <c r="M19" i="16"/>
  <c r="M20" i="16"/>
  <c r="M21" i="16"/>
  <c r="M22" i="16"/>
  <c r="M23" i="16"/>
  <c r="M26" i="16"/>
  <c r="M27" i="16"/>
  <c r="M29" i="16"/>
  <c r="M32" i="16"/>
  <c r="M38" i="16"/>
  <c r="M42" i="16"/>
  <c r="M43" i="16"/>
  <c r="M47" i="16"/>
  <c r="M52" i="16"/>
  <c r="M57" i="16"/>
  <c r="M59" i="16"/>
  <c r="M61" i="16"/>
  <c r="M62" i="16"/>
  <c r="M63" i="16"/>
  <c r="M65" i="16"/>
  <c r="M66" i="16"/>
  <c r="M67" i="16"/>
  <c r="M68" i="16"/>
  <c r="M69" i="16"/>
  <c r="M70" i="16"/>
  <c r="M71" i="16"/>
  <c r="L3" i="16"/>
  <c r="L4" i="16"/>
  <c r="L6" i="16"/>
  <c r="L7" i="16"/>
  <c r="L8" i="16"/>
  <c r="L9" i="16"/>
  <c r="L10" i="16"/>
  <c r="L13" i="16"/>
  <c r="L14" i="16"/>
  <c r="L22" i="16"/>
  <c r="L23" i="16"/>
  <c r="L29" i="16"/>
  <c r="L32" i="16"/>
  <c r="L39" i="16"/>
  <c r="L40" i="16"/>
  <c r="L41" i="16"/>
  <c r="L42" i="16"/>
  <c r="L43" i="16"/>
  <c r="L47" i="16"/>
  <c r="L52" i="16"/>
  <c r="L57" i="16"/>
  <c r="L58" i="16"/>
  <c r="L61" i="16"/>
  <c r="L63" i="16"/>
  <c r="L65" i="16"/>
  <c r="L66" i="16"/>
  <c r="L68" i="16"/>
  <c r="L69" i="16"/>
  <c r="L70" i="16"/>
  <c r="L71" i="16"/>
  <c r="K3" i="16"/>
  <c r="K4" i="16"/>
  <c r="K6" i="16"/>
  <c r="K7" i="16"/>
  <c r="K8" i="16"/>
  <c r="K9" i="16"/>
  <c r="K10" i="16"/>
  <c r="K13" i="16"/>
  <c r="K14" i="16"/>
  <c r="K22" i="16"/>
  <c r="K23" i="16"/>
  <c r="K29" i="16"/>
  <c r="K32" i="16"/>
  <c r="K40" i="16"/>
  <c r="K42" i="16"/>
  <c r="K43" i="16"/>
  <c r="K47" i="16"/>
  <c r="K52" i="16"/>
  <c r="K56" i="16"/>
  <c r="K57" i="16"/>
  <c r="K58" i="16"/>
  <c r="K59" i="16"/>
  <c r="K61" i="16"/>
  <c r="K62" i="16"/>
  <c r="K63" i="16"/>
  <c r="K65" i="16"/>
  <c r="K66" i="16"/>
  <c r="K68" i="16"/>
  <c r="K69" i="16"/>
  <c r="K70" i="16"/>
  <c r="K71" i="16"/>
  <c r="J66" i="8"/>
  <c r="M66" i="8"/>
  <c r="L66" i="8"/>
  <c r="K66" i="8"/>
  <c r="M66" i="15"/>
  <c r="L66" i="15"/>
  <c r="K66" i="15"/>
  <c r="J66" i="15"/>
  <c r="J3" i="15"/>
  <c r="J4" i="15"/>
  <c r="J5" i="15"/>
  <c r="J6" i="15"/>
  <c r="J7" i="15"/>
  <c r="J8" i="15"/>
  <c r="J9" i="15"/>
  <c r="J10" i="15"/>
  <c r="J13" i="15"/>
  <c r="J14" i="15"/>
  <c r="J17" i="15"/>
  <c r="J18" i="15"/>
  <c r="J19" i="15"/>
  <c r="J20" i="15"/>
  <c r="J21" i="15"/>
  <c r="J22" i="15"/>
  <c r="J23" i="15"/>
  <c r="J26" i="15"/>
  <c r="J27" i="15"/>
  <c r="J29" i="15"/>
  <c r="J32" i="15"/>
  <c r="J33" i="15"/>
  <c r="J34" i="15"/>
  <c r="J37" i="15"/>
  <c r="J38" i="15"/>
  <c r="J39" i="15"/>
  <c r="J40" i="15"/>
  <c r="J41" i="15"/>
  <c r="J42" i="15"/>
  <c r="J43" i="15"/>
  <c r="J46" i="15"/>
  <c r="J47" i="15"/>
  <c r="J48" i="15"/>
  <c r="J49" i="15"/>
  <c r="J50" i="15"/>
  <c r="J51" i="15"/>
  <c r="J52" i="15"/>
  <c r="J55" i="15"/>
  <c r="J56" i="15"/>
  <c r="J57" i="15"/>
  <c r="J58" i="15"/>
  <c r="J59" i="15"/>
  <c r="J60" i="15"/>
  <c r="J61" i="15"/>
  <c r="J62" i="15"/>
  <c r="J63" i="15"/>
  <c r="J64" i="15"/>
  <c r="J65" i="15"/>
  <c r="J67" i="15"/>
  <c r="J68" i="15"/>
  <c r="J69" i="15"/>
  <c r="J70" i="15"/>
  <c r="J71" i="15"/>
  <c r="J80" i="15"/>
  <c r="B80" i="15"/>
  <c r="F80" i="15"/>
  <c r="B81" i="15"/>
  <c r="J82" i="15"/>
  <c r="K5" i="15"/>
  <c r="K33" i="15"/>
  <c r="K34" i="15"/>
  <c r="K37" i="15"/>
  <c r="K39" i="15"/>
  <c r="K41" i="15"/>
  <c r="K46" i="15"/>
  <c r="K48" i="15"/>
  <c r="K50" i="15"/>
  <c r="K51" i="15"/>
  <c r="K59" i="15"/>
  <c r="K71" i="15"/>
  <c r="K60" i="15"/>
  <c r="K67" i="15"/>
  <c r="K63" i="15"/>
  <c r="K40" i="15"/>
  <c r="K55" i="15"/>
  <c r="K57" i="15"/>
  <c r="K17" i="15"/>
  <c r="K18" i="15"/>
  <c r="K19" i="15"/>
  <c r="K20" i="15"/>
  <c r="K21" i="15"/>
  <c r="K26" i="15"/>
  <c r="K27" i="15"/>
  <c r="K38" i="15"/>
  <c r="K49" i="15"/>
  <c r="K56" i="15"/>
  <c r="K61" i="15"/>
  <c r="K65" i="15"/>
  <c r="K80" i="15"/>
  <c r="C80" i="15"/>
  <c r="G80" i="15"/>
  <c r="C81" i="15"/>
  <c r="K82" i="15"/>
  <c r="L17" i="15"/>
  <c r="L18" i="15"/>
  <c r="L19" i="15"/>
  <c r="L20" i="15"/>
  <c r="L21" i="15"/>
  <c r="L26" i="15"/>
  <c r="L27" i="15"/>
  <c r="L33" i="15"/>
  <c r="L34" i="15"/>
  <c r="L37" i="15"/>
  <c r="L38" i="15"/>
  <c r="L48" i="15"/>
  <c r="L49" i="15"/>
  <c r="L50" i="15"/>
  <c r="L51" i="15"/>
  <c r="L55" i="15"/>
  <c r="L56" i="15"/>
  <c r="L60" i="15"/>
  <c r="L61" i="15"/>
  <c r="L65" i="15"/>
  <c r="L67" i="15"/>
  <c r="L5" i="15"/>
  <c r="L7" i="15"/>
  <c r="L59" i="15"/>
  <c r="L71" i="15"/>
  <c r="L57" i="15"/>
  <c r="L63" i="15"/>
  <c r="L80" i="15"/>
  <c r="D80" i="15"/>
  <c r="H80" i="15"/>
  <c r="D81" i="15"/>
  <c r="L82" i="15"/>
  <c r="M5" i="15"/>
  <c r="M34" i="15"/>
  <c r="M37" i="15"/>
  <c r="M39" i="15"/>
  <c r="M41" i="15"/>
  <c r="M46" i="15"/>
  <c r="M48" i="15"/>
  <c r="M50" i="15"/>
  <c r="M51" i="15"/>
  <c r="M55" i="15"/>
  <c r="M59" i="15"/>
  <c r="M63" i="15"/>
  <c r="M64" i="15"/>
  <c r="M71" i="15"/>
  <c r="M38" i="15"/>
  <c r="M40" i="15"/>
  <c r="M80" i="15"/>
  <c r="E80" i="15"/>
  <c r="I80" i="15"/>
  <c r="E81" i="15"/>
  <c r="M82" i="15"/>
  <c r="J83" i="15"/>
  <c r="M3" i="15"/>
  <c r="M4" i="15"/>
  <c r="M6" i="15"/>
  <c r="M7" i="15"/>
  <c r="M8" i="15"/>
  <c r="M9" i="15"/>
  <c r="M10" i="15"/>
  <c r="M13" i="15"/>
  <c r="M14" i="15"/>
  <c r="M17" i="15"/>
  <c r="M18" i="15"/>
  <c r="M19" i="15"/>
  <c r="M20" i="15"/>
  <c r="M21" i="15"/>
  <c r="M22" i="15"/>
  <c r="M23" i="15"/>
  <c r="M26" i="15"/>
  <c r="M27" i="15"/>
  <c r="M29" i="15"/>
  <c r="M32" i="15"/>
  <c r="M33" i="15"/>
  <c r="M42" i="15"/>
  <c r="M43" i="15"/>
  <c r="M47" i="15"/>
  <c r="M49" i="15"/>
  <c r="M52" i="15"/>
  <c r="M56" i="15"/>
  <c r="M57" i="15"/>
  <c r="M58" i="15"/>
  <c r="M60" i="15"/>
  <c r="M61" i="15"/>
  <c r="M62" i="15"/>
  <c r="M65" i="15"/>
  <c r="M67" i="15"/>
  <c r="M68" i="15"/>
  <c r="M69" i="15"/>
  <c r="M70" i="15"/>
  <c r="L3" i="15"/>
  <c r="L4" i="15"/>
  <c r="L6" i="15"/>
  <c r="L8" i="15"/>
  <c r="L9" i="15"/>
  <c r="L10" i="15"/>
  <c r="L13" i="15"/>
  <c r="L14" i="15"/>
  <c r="L22" i="15"/>
  <c r="L23" i="15"/>
  <c r="L29" i="15"/>
  <c r="L32" i="15"/>
  <c r="L39" i="15"/>
  <c r="L40" i="15"/>
  <c r="L41" i="15"/>
  <c r="L42" i="15"/>
  <c r="L43" i="15"/>
  <c r="L46" i="15"/>
  <c r="L47" i="15"/>
  <c r="L52" i="15"/>
  <c r="L58" i="15"/>
  <c r="L62" i="15"/>
  <c r="L64" i="15"/>
  <c r="L68" i="15"/>
  <c r="L69" i="15"/>
  <c r="L70" i="15"/>
  <c r="K3" i="15"/>
  <c r="K4" i="15"/>
  <c r="K6" i="15"/>
  <c r="K7" i="15"/>
  <c r="K8" i="15"/>
  <c r="K9" i="15"/>
  <c r="K10" i="15"/>
  <c r="K13" i="15"/>
  <c r="K14" i="15"/>
  <c r="K22" i="15"/>
  <c r="K23" i="15"/>
  <c r="K29" i="15"/>
  <c r="K32" i="15"/>
  <c r="K42" i="15"/>
  <c r="K43" i="15"/>
  <c r="K47" i="15"/>
  <c r="K52" i="15"/>
  <c r="K58" i="15"/>
  <c r="K62" i="15"/>
  <c r="K64" i="15"/>
  <c r="K68" i="15"/>
  <c r="K69" i="15"/>
  <c r="K70" i="15"/>
  <c r="J81" i="14"/>
  <c r="J66" i="14"/>
  <c r="M66" i="14"/>
  <c r="L66" i="14"/>
  <c r="K66" i="14"/>
  <c r="J3" i="14"/>
  <c r="J4" i="14"/>
  <c r="J5" i="14"/>
  <c r="J6" i="14"/>
  <c r="J7" i="14"/>
  <c r="J8" i="14"/>
  <c r="J9" i="14"/>
  <c r="J10" i="14"/>
  <c r="J13" i="14"/>
  <c r="J14" i="14"/>
  <c r="J17" i="14"/>
  <c r="J18" i="14"/>
  <c r="J19" i="14"/>
  <c r="J20" i="14"/>
  <c r="J21" i="14"/>
  <c r="J22" i="14"/>
  <c r="J23" i="14"/>
  <c r="J26" i="14"/>
  <c r="J27" i="14"/>
  <c r="J29" i="14"/>
  <c r="J32" i="14"/>
  <c r="J33" i="14"/>
  <c r="J34" i="14"/>
  <c r="J37" i="14"/>
  <c r="J38" i="14"/>
  <c r="J39" i="14"/>
  <c r="J40" i="14"/>
  <c r="J41" i="14"/>
  <c r="J42" i="14"/>
  <c r="J43" i="14"/>
  <c r="J46" i="14"/>
  <c r="J47" i="14"/>
  <c r="J48" i="14"/>
  <c r="J49" i="14"/>
  <c r="J50" i="14"/>
  <c r="J51" i="14"/>
  <c r="J52" i="14"/>
  <c r="J55" i="14"/>
  <c r="J56" i="14"/>
  <c r="J57" i="14"/>
  <c r="J58" i="14"/>
  <c r="J59" i="14"/>
  <c r="J60" i="14"/>
  <c r="J61" i="14"/>
  <c r="J62" i="14"/>
  <c r="J63" i="14"/>
  <c r="J64" i="14"/>
  <c r="J65" i="14"/>
  <c r="J67" i="14"/>
  <c r="J68" i="14"/>
  <c r="J69" i="14"/>
  <c r="J70" i="14"/>
  <c r="J71" i="14"/>
  <c r="B81" i="14"/>
  <c r="F81" i="14"/>
  <c r="B82" i="14"/>
  <c r="J83" i="14"/>
  <c r="K17" i="14"/>
  <c r="K18" i="14"/>
  <c r="K19" i="14"/>
  <c r="K20" i="14"/>
  <c r="K21" i="14"/>
  <c r="K26" i="14"/>
  <c r="K27" i="14"/>
  <c r="K33" i="14"/>
  <c r="K34" i="14"/>
  <c r="K37" i="14"/>
  <c r="K38" i="14"/>
  <c r="K48" i="14"/>
  <c r="K49" i="14"/>
  <c r="K50" i="14"/>
  <c r="K51" i="14"/>
  <c r="K55" i="14"/>
  <c r="K56" i="14"/>
  <c r="K60" i="14"/>
  <c r="K61" i="14"/>
  <c r="K65" i="14"/>
  <c r="K67" i="14"/>
  <c r="K5" i="14"/>
  <c r="K39" i="14"/>
  <c r="K40" i="14"/>
  <c r="K41" i="14"/>
  <c r="K46" i="14"/>
  <c r="K59" i="14"/>
  <c r="K71" i="14"/>
  <c r="K57" i="14"/>
  <c r="K63" i="14"/>
  <c r="K69" i="14"/>
  <c r="K70" i="14"/>
  <c r="K81" i="14"/>
  <c r="C81" i="14"/>
  <c r="G81" i="14"/>
  <c r="C82" i="14"/>
  <c r="K83" i="14"/>
  <c r="L5" i="14"/>
  <c r="L34" i="14"/>
  <c r="L37" i="14"/>
  <c r="L40" i="14"/>
  <c r="L46" i="14"/>
  <c r="L47" i="14"/>
  <c r="L48" i="14"/>
  <c r="L50" i="14"/>
  <c r="L55" i="14"/>
  <c r="L56" i="14"/>
  <c r="L59" i="14"/>
  <c r="L63" i="14"/>
  <c r="L64" i="14"/>
  <c r="L67" i="14"/>
  <c r="L58" i="14"/>
  <c r="L17" i="14"/>
  <c r="L18" i="14"/>
  <c r="L19" i="14"/>
  <c r="L20" i="14"/>
  <c r="L21" i="14"/>
  <c r="L26" i="14"/>
  <c r="L27" i="14"/>
  <c r="L33" i="14"/>
  <c r="L38" i="14"/>
  <c r="L49" i="14"/>
  <c r="L51" i="14"/>
  <c r="L60" i="14"/>
  <c r="L61" i="14"/>
  <c r="L65" i="14"/>
  <c r="L69" i="14"/>
  <c r="L70" i="14"/>
  <c r="L71" i="14"/>
  <c r="L81" i="14"/>
  <c r="D81" i="14"/>
  <c r="H81" i="14"/>
  <c r="D82" i="14"/>
  <c r="L83" i="14"/>
  <c r="M5" i="14"/>
  <c r="M37" i="14"/>
  <c r="M40" i="14"/>
  <c r="M48" i="14"/>
  <c r="M55" i="14"/>
  <c r="M59" i="14"/>
  <c r="M63" i="14"/>
  <c r="M50" i="14"/>
  <c r="M67" i="14"/>
  <c r="M17" i="14"/>
  <c r="M18" i="14"/>
  <c r="M19" i="14"/>
  <c r="M20" i="14"/>
  <c r="M21" i="14"/>
  <c r="M26" i="14"/>
  <c r="M27" i="14"/>
  <c r="M33" i="14"/>
  <c r="M34" i="14"/>
  <c r="M38" i="14"/>
  <c r="M49" i="14"/>
  <c r="M51" i="14"/>
  <c r="M56" i="14"/>
  <c r="M60" i="14"/>
  <c r="M61" i="14"/>
  <c r="M65" i="14"/>
  <c r="M69" i="14"/>
  <c r="M70" i="14"/>
  <c r="M71" i="14"/>
  <c r="M81" i="14"/>
  <c r="E81" i="14"/>
  <c r="I81" i="14"/>
  <c r="E82" i="14"/>
  <c r="M83" i="14"/>
  <c r="J84" i="14"/>
  <c r="M3" i="14"/>
  <c r="M4" i="14"/>
  <c r="M6" i="14"/>
  <c r="M7" i="14"/>
  <c r="M8" i="14"/>
  <c r="M9" i="14"/>
  <c r="M10" i="14"/>
  <c r="M13" i="14"/>
  <c r="M14" i="14"/>
  <c r="M22" i="14"/>
  <c r="M23" i="14"/>
  <c r="M29" i="14"/>
  <c r="M32" i="14"/>
  <c r="M39" i="14"/>
  <c r="M41" i="14"/>
  <c r="M42" i="14"/>
  <c r="M43" i="14"/>
  <c r="M46" i="14"/>
  <c r="M47" i="14"/>
  <c r="M52" i="14"/>
  <c r="M57" i="14"/>
  <c r="M58" i="14"/>
  <c r="M62" i="14"/>
  <c r="M64" i="14"/>
  <c r="M68" i="14"/>
  <c r="L3" i="14"/>
  <c r="L4" i="14"/>
  <c r="L6" i="14"/>
  <c r="L7" i="14"/>
  <c r="L8" i="14"/>
  <c r="L9" i="14"/>
  <c r="L10" i="14"/>
  <c r="L13" i="14"/>
  <c r="L14" i="14"/>
  <c r="L22" i="14"/>
  <c r="L23" i="14"/>
  <c r="L29" i="14"/>
  <c r="L32" i="14"/>
  <c r="L39" i="14"/>
  <c r="L41" i="14"/>
  <c r="L42" i="14"/>
  <c r="L43" i="14"/>
  <c r="L52" i="14"/>
  <c r="L57" i="14"/>
  <c r="L62" i="14"/>
  <c r="L68" i="14"/>
  <c r="K3" i="14"/>
  <c r="K4" i="14"/>
  <c r="K6" i="14"/>
  <c r="K7" i="14"/>
  <c r="K8" i="14"/>
  <c r="K9" i="14"/>
  <c r="K10" i="14"/>
  <c r="K13" i="14"/>
  <c r="K14" i="14"/>
  <c r="K22" i="14"/>
  <c r="K23" i="14"/>
  <c r="K29" i="14"/>
  <c r="K32" i="14"/>
  <c r="K42" i="14"/>
  <c r="K43" i="14"/>
  <c r="K47" i="14"/>
  <c r="K52" i="14"/>
  <c r="K58" i="14"/>
  <c r="K62" i="14"/>
  <c r="K64" i="14"/>
  <c r="K68" i="14"/>
  <c r="K53" i="13"/>
  <c r="L53" i="13"/>
  <c r="M53" i="13"/>
  <c r="J53" i="13"/>
  <c r="K73" i="13"/>
  <c r="L73" i="13"/>
  <c r="M73" i="13"/>
  <c r="J73" i="13"/>
  <c r="K72" i="13"/>
  <c r="L72" i="13"/>
  <c r="M72" i="13"/>
  <c r="J72" i="13"/>
  <c r="J3" i="13"/>
  <c r="J4" i="13"/>
  <c r="J5" i="13"/>
  <c r="J6" i="13"/>
  <c r="J7" i="13"/>
  <c r="J8" i="13"/>
  <c r="J9" i="13"/>
  <c r="J10" i="13"/>
  <c r="J13" i="13"/>
  <c r="J14" i="13"/>
  <c r="J17" i="13"/>
  <c r="J18" i="13"/>
  <c r="J19" i="13"/>
  <c r="J20" i="13"/>
  <c r="J21" i="13"/>
  <c r="J22" i="13"/>
  <c r="J23" i="13"/>
  <c r="J26" i="13"/>
  <c r="J27" i="13"/>
  <c r="J29" i="13"/>
  <c r="J32" i="13"/>
  <c r="J33" i="13"/>
  <c r="J34" i="13"/>
  <c r="J37" i="13"/>
  <c r="J38" i="13"/>
  <c r="J39" i="13"/>
  <c r="J40" i="13"/>
  <c r="J41" i="13"/>
  <c r="J42" i="13"/>
  <c r="J43" i="13"/>
  <c r="J46" i="13"/>
  <c r="J47" i="13"/>
  <c r="J48" i="13"/>
  <c r="J49" i="13"/>
  <c r="J50" i="13"/>
  <c r="J51" i="13"/>
  <c r="J52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82" i="13"/>
  <c r="B82" i="13"/>
  <c r="F82" i="13"/>
  <c r="B83" i="13"/>
  <c r="J84" i="13"/>
  <c r="K17" i="13"/>
  <c r="K18" i="13"/>
  <c r="K19" i="13"/>
  <c r="K20" i="13"/>
  <c r="K21" i="13"/>
  <c r="K26" i="13"/>
  <c r="K27" i="13"/>
  <c r="K33" i="13"/>
  <c r="K34" i="13"/>
  <c r="K37" i="13"/>
  <c r="K38" i="13"/>
  <c r="K48" i="13"/>
  <c r="K49" i="13"/>
  <c r="K50" i="13"/>
  <c r="K51" i="13"/>
  <c r="K56" i="13"/>
  <c r="K57" i="13"/>
  <c r="K61" i="13"/>
  <c r="K62" i="13"/>
  <c r="K66" i="13"/>
  <c r="K67" i="13"/>
  <c r="K69" i="13"/>
  <c r="K70" i="13"/>
  <c r="K3" i="13"/>
  <c r="K5" i="13"/>
  <c r="K60" i="13"/>
  <c r="K64" i="13"/>
  <c r="K40" i="13"/>
  <c r="K46" i="13"/>
  <c r="K59" i="13"/>
  <c r="K82" i="13"/>
  <c r="C82" i="13"/>
  <c r="G82" i="13"/>
  <c r="C83" i="13"/>
  <c r="K84" i="13"/>
  <c r="L3" i="13"/>
  <c r="L5" i="13"/>
  <c r="L34" i="13"/>
  <c r="L37" i="13"/>
  <c r="L46" i="13"/>
  <c r="L48" i="13"/>
  <c r="L51" i="13"/>
  <c r="L56" i="13"/>
  <c r="L60" i="13"/>
  <c r="L64" i="13"/>
  <c r="L67" i="13"/>
  <c r="L65" i="13"/>
  <c r="L39" i="13"/>
  <c r="L52" i="13"/>
  <c r="L69" i="13"/>
  <c r="L70" i="13"/>
  <c r="L17" i="13"/>
  <c r="L18" i="13"/>
  <c r="L19" i="13"/>
  <c r="L20" i="13"/>
  <c r="L21" i="13"/>
  <c r="L26" i="13"/>
  <c r="L27" i="13"/>
  <c r="L33" i="13"/>
  <c r="L38" i="13"/>
  <c r="L49" i="13"/>
  <c r="L50" i="13"/>
  <c r="L57" i="13"/>
  <c r="L61" i="13"/>
  <c r="L62" i="13"/>
  <c r="L66" i="13"/>
  <c r="L71" i="13"/>
  <c r="L82" i="13"/>
  <c r="D82" i="13"/>
  <c r="H82" i="13"/>
  <c r="D83" i="13"/>
  <c r="L84" i="13"/>
  <c r="M17" i="13"/>
  <c r="M18" i="13"/>
  <c r="M19" i="13"/>
  <c r="M20" i="13"/>
  <c r="M21" i="13"/>
  <c r="M26" i="13"/>
  <c r="M27" i="13"/>
  <c r="M33" i="13"/>
  <c r="M34" i="13"/>
  <c r="M37" i="13"/>
  <c r="M38" i="13"/>
  <c r="M48" i="13"/>
  <c r="M49" i="13"/>
  <c r="M50" i="13"/>
  <c r="M51" i="13"/>
  <c r="M56" i="13"/>
  <c r="M57" i="13"/>
  <c r="M61" i="13"/>
  <c r="M62" i="13"/>
  <c r="M66" i="13"/>
  <c r="M67" i="13"/>
  <c r="M70" i="13"/>
  <c r="M71" i="13"/>
  <c r="M5" i="13"/>
  <c r="M39" i="13"/>
  <c r="M42" i="13"/>
  <c r="M46" i="13"/>
  <c r="M60" i="13"/>
  <c r="M65" i="13"/>
  <c r="M69" i="13"/>
  <c r="M64" i="13"/>
  <c r="M82" i="13"/>
  <c r="E82" i="13"/>
  <c r="I82" i="13"/>
  <c r="E83" i="13"/>
  <c r="M84" i="13"/>
  <c r="M3" i="13"/>
  <c r="M4" i="13"/>
  <c r="M6" i="13"/>
  <c r="M7" i="13"/>
  <c r="M8" i="13"/>
  <c r="M9" i="13"/>
  <c r="M10" i="13"/>
  <c r="M13" i="13"/>
  <c r="M14" i="13"/>
  <c r="M22" i="13"/>
  <c r="M23" i="13"/>
  <c r="M29" i="13"/>
  <c r="M32" i="13"/>
  <c r="M40" i="13"/>
  <c r="M41" i="13"/>
  <c r="M43" i="13"/>
  <c r="M47" i="13"/>
  <c r="M52" i="13"/>
  <c r="M58" i="13"/>
  <c r="M59" i="13"/>
  <c r="M63" i="13"/>
  <c r="M68" i="13"/>
  <c r="L4" i="13"/>
  <c r="L6" i="13"/>
  <c r="L7" i="13"/>
  <c r="L8" i="13"/>
  <c r="L9" i="13"/>
  <c r="L10" i="13"/>
  <c r="L13" i="13"/>
  <c r="L14" i="13"/>
  <c r="L22" i="13"/>
  <c r="L23" i="13"/>
  <c r="L29" i="13"/>
  <c r="L32" i="13"/>
  <c r="L40" i="13"/>
  <c r="L41" i="13"/>
  <c r="L42" i="13"/>
  <c r="L43" i="13"/>
  <c r="L47" i="13"/>
  <c r="L58" i="13"/>
  <c r="L59" i="13"/>
  <c r="L63" i="13"/>
  <c r="L68" i="13"/>
  <c r="K4" i="13"/>
  <c r="K6" i="13"/>
  <c r="K7" i="13"/>
  <c r="K8" i="13"/>
  <c r="K9" i="13"/>
  <c r="K10" i="13"/>
  <c r="K13" i="13"/>
  <c r="K14" i="13"/>
  <c r="K22" i="13"/>
  <c r="K23" i="13"/>
  <c r="K29" i="13"/>
  <c r="K32" i="13"/>
  <c r="K39" i="13"/>
  <c r="K41" i="13"/>
  <c r="K42" i="13"/>
  <c r="K43" i="13"/>
  <c r="K47" i="13"/>
  <c r="K52" i="13"/>
  <c r="K58" i="13"/>
  <c r="K63" i="13"/>
  <c r="K65" i="13"/>
  <c r="K68" i="13"/>
  <c r="K71" i="13"/>
  <c r="K29" i="9"/>
  <c r="L29" i="9"/>
  <c r="M29" i="9"/>
  <c r="K29" i="11"/>
  <c r="L29" i="11"/>
  <c r="M29" i="11"/>
  <c r="K29" i="12"/>
  <c r="L29" i="12"/>
  <c r="M29" i="12"/>
  <c r="K29" i="8"/>
  <c r="L29" i="8"/>
  <c r="M29" i="8"/>
  <c r="K71" i="8"/>
  <c r="L71" i="8"/>
  <c r="J71" i="8"/>
  <c r="M71" i="8"/>
  <c r="K69" i="12"/>
  <c r="J69" i="12"/>
  <c r="M69" i="12"/>
  <c r="L69" i="12"/>
  <c r="J67" i="12"/>
  <c r="J66" i="12"/>
  <c r="J68" i="12"/>
  <c r="J67" i="11"/>
  <c r="J68" i="11"/>
  <c r="J69" i="11"/>
  <c r="J70" i="8"/>
  <c r="J69" i="8"/>
  <c r="M70" i="8"/>
  <c r="L70" i="8"/>
  <c r="K70" i="8"/>
  <c r="M69" i="8"/>
  <c r="L69" i="8"/>
  <c r="K69" i="8"/>
  <c r="J80" i="8"/>
  <c r="J78" i="12"/>
  <c r="J80" i="12"/>
  <c r="K78" i="12"/>
  <c r="K80" i="12"/>
  <c r="L78" i="12"/>
  <c r="L80" i="12"/>
  <c r="M78" i="12"/>
  <c r="M80" i="12"/>
  <c r="J81" i="12"/>
  <c r="K68" i="12"/>
  <c r="L68" i="12"/>
  <c r="M68" i="12"/>
  <c r="K67" i="12"/>
  <c r="L67" i="12"/>
  <c r="M67" i="12"/>
  <c r="J3" i="12"/>
  <c r="J4" i="12"/>
  <c r="J5" i="12"/>
  <c r="J6" i="12"/>
  <c r="J7" i="12"/>
  <c r="J8" i="12"/>
  <c r="J9" i="12"/>
  <c r="J10" i="12"/>
  <c r="J13" i="12"/>
  <c r="J14" i="12"/>
  <c r="J17" i="12"/>
  <c r="J18" i="12"/>
  <c r="J19" i="12"/>
  <c r="J20" i="12"/>
  <c r="J21" i="12"/>
  <c r="J22" i="12"/>
  <c r="J23" i="12"/>
  <c r="J26" i="12"/>
  <c r="J27" i="12"/>
  <c r="J29" i="12"/>
  <c r="J32" i="12"/>
  <c r="J33" i="12"/>
  <c r="J34" i="12"/>
  <c r="J37" i="12"/>
  <c r="J38" i="12"/>
  <c r="J39" i="12"/>
  <c r="J40" i="12"/>
  <c r="J41" i="12"/>
  <c r="J42" i="12"/>
  <c r="J43" i="12"/>
  <c r="J46" i="12"/>
  <c r="J47" i="12"/>
  <c r="J48" i="12"/>
  <c r="J49" i="12"/>
  <c r="J50" i="12"/>
  <c r="J51" i="12"/>
  <c r="J52" i="12"/>
  <c r="J55" i="12"/>
  <c r="J56" i="12"/>
  <c r="J57" i="12"/>
  <c r="J58" i="12"/>
  <c r="J59" i="12"/>
  <c r="J60" i="12"/>
  <c r="J61" i="12"/>
  <c r="J62" i="12"/>
  <c r="J63" i="12"/>
  <c r="J64" i="12"/>
  <c r="J65" i="12"/>
  <c r="B78" i="12"/>
  <c r="F78" i="12"/>
  <c r="B79" i="12"/>
  <c r="K17" i="12"/>
  <c r="K18" i="12"/>
  <c r="K19" i="12"/>
  <c r="K20" i="12"/>
  <c r="K21" i="12"/>
  <c r="K26" i="12"/>
  <c r="K27" i="12"/>
  <c r="K33" i="12"/>
  <c r="K34" i="12"/>
  <c r="K37" i="12"/>
  <c r="K38" i="12"/>
  <c r="K48" i="12"/>
  <c r="K49" i="12"/>
  <c r="K50" i="12"/>
  <c r="K51" i="12"/>
  <c r="K55" i="12"/>
  <c r="K56" i="12"/>
  <c r="K60" i="12"/>
  <c r="K61" i="12"/>
  <c r="K65" i="12"/>
  <c r="K66" i="12"/>
  <c r="K5" i="12"/>
  <c r="K40" i="12"/>
  <c r="K42" i="12"/>
  <c r="K46" i="12"/>
  <c r="K59" i="12"/>
  <c r="K64" i="12"/>
  <c r="K63" i="12"/>
  <c r="K3" i="12"/>
  <c r="K4" i="12"/>
  <c r="K6" i="12"/>
  <c r="K7" i="12"/>
  <c r="K8" i="12"/>
  <c r="K9" i="12"/>
  <c r="K10" i="12"/>
  <c r="K13" i="12"/>
  <c r="K14" i="12"/>
  <c r="K22" i="12"/>
  <c r="K23" i="12"/>
  <c r="K32" i="12"/>
  <c r="K39" i="12"/>
  <c r="K41" i="12"/>
  <c r="K43" i="12"/>
  <c r="K47" i="12"/>
  <c r="K52" i="12"/>
  <c r="K57" i="12"/>
  <c r="K58" i="12"/>
  <c r="K62" i="12"/>
  <c r="C78" i="12"/>
  <c r="G78" i="12"/>
  <c r="C79" i="12"/>
  <c r="L17" i="12"/>
  <c r="L18" i="12"/>
  <c r="L19" i="12"/>
  <c r="L20" i="12"/>
  <c r="L21" i="12"/>
  <c r="L26" i="12"/>
  <c r="L27" i="12"/>
  <c r="L33" i="12"/>
  <c r="L34" i="12"/>
  <c r="L37" i="12"/>
  <c r="L38" i="12"/>
  <c r="L48" i="12"/>
  <c r="L49" i="12"/>
  <c r="L50" i="12"/>
  <c r="L51" i="12"/>
  <c r="L55" i="12"/>
  <c r="L56" i="12"/>
  <c r="L60" i="12"/>
  <c r="L61" i="12"/>
  <c r="L65" i="12"/>
  <c r="L66" i="12"/>
  <c r="L3" i="12"/>
  <c r="L4" i="12"/>
  <c r="L5" i="12"/>
  <c r="L6" i="12"/>
  <c r="L7" i="12"/>
  <c r="L8" i="12"/>
  <c r="L9" i="12"/>
  <c r="L10" i="12"/>
  <c r="L13" i="12"/>
  <c r="L14" i="12"/>
  <c r="L22" i="12"/>
  <c r="L23" i="12"/>
  <c r="L32" i="12"/>
  <c r="L39" i="12"/>
  <c r="L40" i="12"/>
  <c r="L41" i="12"/>
  <c r="L42" i="12"/>
  <c r="L43" i="12"/>
  <c r="L46" i="12"/>
  <c r="L47" i="12"/>
  <c r="L52" i="12"/>
  <c r="L57" i="12"/>
  <c r="L58" i="12"/>
  <c r="L59" i="12"/>
  <c r="L62" i="12"/>
  <c r="L63" i="12"/>
  <c r="L64" i="12"/>
  <c r="D78" i="12"/>
  <c r="H78" i="12"/>
  <c r="D79" i="12"/>
  <c r="M5" i="12"/>
  <c r="M37" i="12"/>
  <c r="M38" i="12"/>
  <c r="M46" i="12"/>
  <c r="M48" i="12"/>
  <c r="M50" i="12"/>
  <c r="M51" i="12"/>
  <c r="M59" i="12"/>
  <c r="M55" i="12"/>
  <c r="M64" i="12"/>
  <c r="E78" i="12"/>
  <c r="E79" i="12"/>
  <c r="M3" i="12"/>
  <c r="M4" i="12"/>
  <c r="M6" i="12"/>
  <c r="M7" i="12"/>
  <c r="M8" i="12"/>
  <c r="M9" i="12"/>
  <c r="M10" i="12"/>
  <c r="M13" i="12"/>
  <c r="M14" i="12"/>
  <c r="M17" i="12"/>
  <c r="M18" i="12"/>
  <c r="M19" i="12"/>
  <c r="M20" i="12"/>
  <c r="M21" i="12"/>
  <c r="M22" i="12"/>
  <c r="M23" i="12"/>
  <c r="M26" i="12"/>
  <c r="M27" i="12"/>
  <c r="M32" i="12"/>
  <c r="M33" i="12"/>
  <c r="M34" i="12"/>
  <c r="M39" i="12"/>
  <c r="M40" i="12"/>
  <c r="M41" i="12"/>
  <c r="M42" i="12"/>
  <c r="M43" i="12"/>
  <c r="M47" i="12"/>
  <c r="M49" i="12"/>
  <c r="M52" i="12"/>
  <c r="M56" i="12"/>
  <c r="M57" i="12"/>
  <c r="M58" i="12"/>
  <c r="M60" i="12"/>
  <c r="M61" i="12"/>
  <c r="M62" i="12"/>
  <c r="M63" i="12"/>
  <c r="M65" i="12"/>
  <c r="M66" i="12"/>
  <c r="I78" i="12"/>
  <c r="K68" i="11"/>
  <c r="L68" i="11"/>
  <c r="M68" i="11"/>
  <c r="K69" i="11"/>
  <c r="L69" i="11"/>
  <c r="M69" i="11"/>
  <c r="J3" i="11"/>
  <c r="J4" i="11"/>
  <c r="J5" i="11"/>
  <c r="J6" i="11"/>
  <c r="J7" i="11"/>
  <c r="J8" i="11"/>
  <c r="J9" i="11"/>
  <c r="J10" i="11"/>
  <c r="J13" i="11"/>
  <c r="J14" i="11"/>
  <c r="J17" i="11"/>
  <c r="J18" i="11"/>
  <c r="J19" i="11"/>
  <c r="J20" i="11"/>
  <c r="J21" i="11"/>
  <c r="J22" i="11"/>
  <c r="J23" i="11"/>
  <c r="J26" i="11"/>
  <c r="J27" i="11"/>
  <c r="J29" i="11"/>
  <c r="J32" i="11"/>
  <c r="J33" i="11"/>
  <c r="J34" i="11"/>
  <c r="J37" i="11"/>
  <c r="J38" i="11"/>
  <c r="J39" i="11"/>
  <c r="J40" i="11"/>
  <c r="J41" i="11"/>
  <c r="J42" i="11"/>
  <c r="J43" i="11"/>
  <c r="J46" i="11"/>
  <c r="J47" i="11"/>
  <c r="J48" i="11"/>
  <c r="J49" i="11"/>
  <c r="J50" i="11"/>
  <c r="J51" i="11"/>
  <c r="J52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78" i="11"/>
  <c r="B78" i="11"/>
  <c r="F78" i="11"/>
  <c r="B79" i="11"/>
  <c r="J80" i="11"/>
  <c r="K17" i="11"/>
  <c r="K18" i="11"/>
  <c r="K19" i="11"/>
  <c r="K20" i="11"/>
  <c r="K21" i="11"/>
  <c r="K26" i="11"/>
  <c r="K27" i="11"/>
  <c r="K33" i="11"/>
  <c r="K34" i="11"/>
  <c r="K37" i="11"/>
  <c r="K38" i="11"/>
  <c r="K48" i="11"/>
  <c r="K49" i="11"/>
  <c r="K50" i="11"/>
  <c r="K51" i="11"/>
  <c r="K55" i="11"/>
  <c r="K56" i="11"/>
  <c r="K60" i="11"/>
  <c r="K61" i="11"/>
  <c r="K65" i="11"/>
  <c r="K66" i="11"/>
  <c r="K3" i="11"/>
  <c r="K4" i="11"/>
  <c r="K5" i="11"/>
  <c r="K6" i="11"/>
  <c r="K7" i="11"/>
  <c r="K8" i="11"/>
  <c r="K9" i="11"/>
  <c r="K10" i="11"/>
  <c r="K13" i="11"/>
  <c r="K14" i="11"/>
  <c r="K22" i="11"/>
  <c r="K23" i="11"/>
  <c r="K32" i="11"/>
  <c r="K39" i="11"/>
  <c r="K40" i="11"/>
  <c r="K41" i="11"/>
  <c r="K42" i="11"/>
  <c r="K43" i="11"/>
  <c r="K46" i="11"/>
  <c r="K47" i="11"/>
  <c r="K52" i="11"/>
  <c r="K57" i="11"/>
  <c r="K58" i="11"/>
  <c r="K59" i="11"/>
  <c r="K62" i="11"/>
  <c r="K63" i="11"/>
  <c r="K64" i="11"/>
  <c r="K67" i="11"/>
  <c r="K78" i="11"/>
  <c r="C78" i="11"/>
  <c r="G78" i="11"/>
  <c r="C79" i="11"/>
  <c r="K80" i="11"/>
  <c r="L34" i="11"/>
  <c r="L37" i="11"/>
  <c r="L41" i="11"/>
  <c r="L46" i="11"/>
  <c r="L48" i="11"/>
  <c r="L51" i="11"/>
  <c r="L55" i="11"/>
  <c r="L59" i="11"/>
  <c r="L61" i="11"/>
  <c r="L63" i="11"/>
  <c r="L64" i="11"/>
  <c r="L5" i="11"/>
  <c r="L39" i="11"/>
  <c r="L50" i="11"/>
  <c r="L78" i="11"/>
  <c r="D78" i="11"/>
  <c r="H78" i="11"/>
  <c r="D79" i="11"/>
  <c r="L80" i="11"/>
  <c r="M5" i="11"/>
  <c r="M34" i="11"/>
  <c r="M37" i="11"/>
  <c r="M39" i="11"/>
  <c r="M41" i="11"/>
  <c r="M46" i="11"/>
  <c r="M48" i="11"/>
  <c r="M51" i="11"/>
  <c r="M55" i="11"/>
  <c r="M59" i="11"/>
  <c r="M20" i="11"/>
  <c r="M32" i="11"/>
  <c r="M33" i="11"/>
  <c r="M38" i="11"/>
  <c r="M50" i="11"/>
  <c r="M58" i="11"/>
  <c r="M78" i="11"/>
  <c r="E78" i="11"/>
  <c r="I78" i="11"/>
  <c r="E79" i="11"/>
  <c r="M80" i="11"/>
  <c r="J81" i="11"/>
  <c r="M3" i="11"/>
  <c r="M4" i="11"/>
  <c r="M6" i="11"/>
  <c r="M7" i="11"/>
  <c r="M8" i="11"/>
  <c r="M9" i="11"/>
  <c r="M10" i="11"/>
  <c r="M13" i="11"/>
  <c r="M14" i="11"/>
  <c r="M17" i="11"/>
  <c r="M18" i="11"/>
  <c r="M19" i="11"/>
  <c r="M21" i="11"/>
  <c r="M22" i="11"/>
  <c r="M23" i="11"/>
  <c r="M26" i="11"/>
  <c r="M27" i="11"/>
  <c r="M40" i="11"/>
  <c r="M42" i="11"/>
  <c r="M43" i="11"/>
  <c r="M47" i="11"/>
  <c r="M49" i="11"/>
  <c r="M52" i="11"/>
  <c r="M56" i="11"/>
  <c r="M57" i="11"/>
  <c r="M60" i="11"/>
  <c r="M61" i="11"/>
  <c r="M62" i="11"/>
  <c r="M63" i="11"/>
  <c r="M64" i="11"/>
  <c r="M65" i="11"/>
  <c r="M66" i="11"/>
  <c r="M67" i="11"/>
  <c r="L3" i="11"/>
  <c r="L4" i="11"/>
  <c r="L6" i="11"/>
  <c r="L7" i="11"/>
  <c r="L8" i="11"/>
  <c r="L9" i="11"/>
  <c r="L10" i="11"/>
  <c r="L13" i="11"/>
  <c r="L14" i="11"/>
  <c r="L17" i="11"/>
  <c r="L18" i="11"/>
  <c r="L19" i="11"/>
  <c r="L20" i="11"/>
  <c r="L21" i="11"/>
  <c r="L22" i="11"/>
  <c r="L23" i="11"/>
  <c r="L26" i="11"/>
  <c r="L27" i="11"/>
  <c r="L32" i="11"/>
  <c r="L33" i="11"/>
  <c r="L38" i="11"/>
  <c r="L40" i="11"/>
  <c r="L42" i="11"/>
  <c r="L43" i="11"/>
  <c r="L47" i="11"/>
  <c r="L49" i="11"/>
  <c r="L52" i="11"/>
  <c r="L56" i="11"/>
  <c r="L57" i="11"/>
  <c r="L58" i="11"/>
  <c r="L60" i="11"/>
  <c r="L62" i="11"/>
  <c r="L65" i="11"/>
  <c r="L66" i="11"/>
  <c r="L67" i="11"/>
  <c r="K68" i="9"/>
  <c r="L68" i="9"/>
  <c r="M68" i="9"/>
  <c r="J68" i="9"/>
  <c r="J46" i="9"/>
  <c r="J51" i="9"/>
  <c r="J67" i="9"/>
  <c r="J3" i="9"/>
  <c r="J4" i="9"/>
  <c r="J5" i="9"/>
  <c r="J6" i="9"/>
  <c r="J7" i="9"/>
  <c r="J8" i="9"/>
  <c r="J9" i="9"/>
  <c r="J10" i="9"/>
  <c r="J13" i="9"/>
  <c r="J14" i="9"/>
  <c r="J17" i="9"/>
  <c r="J18" i="9"/>
  <c r="J19" i="9"/>
  <c r="J20" i="9"/>
  <c r="J21" i="9"/>
  <c r="J22" i="9"/>
  <c r="J23" i="9"/>
  <c r="J26" i="9"/>
  <c r="J27" i="9"/>
  <c r="J29" i="9"/>
  <c r="J32" i="9"/>
  <c r="J33" i="9"/>
  <c r="J34" i="9"/>
  <c r="J37" i="9"/>
  <c r="J38" i="9"/>
  <c r="J39" i="9"/>
  <c r="J40" i="9"/>
  <c r="J41" i="9"/>
  <c r="J42" i="9"/>
  <c r="J43" i="9"/>
  <c r="J47" i="9"/>
  <c r="J48" i="9"/>
  <c r="J49" i="9"/>
  <c r="J50" i="9"/>
  <c r="J52" i="9"/>
  <c r="J55" i="9"/>
  <c r="J56" i="9"/>
  <c r="J57" i="9"/>
  <c r="J58" i="9"/>
  <c r="J59" i="9"/>
  <c r="J60" i="9"/>
  <c r="J61" i="9"/>
  <c r="J62" i="9"/>
  <c r="J63" i="9"/>
  <c r="J64" i="9"/>
  <c r="J65" i="9"/>
  <c r="J66" i="9"/>
  <c r="J77" i="9"/>
  <c r="B77" i="9"/>
  <c r="F77" i="9"/>
  <c r="B78" i="9"/>
  <c r="J79" i="9"/>
  <c r="K5" i="9"/>
  <c r="K34" i="9"/>
  <c r="K37" i="9"/>
  <c r="K39" i="9"/>
  <c r="K41" i="9"/>
  <c r="K46" i="9"/>
  <c r="K48" i="9"/>
  <c r="K50" i="9"/>
  <c r="K51" i="9"/>
  <c r="K55" i="9"/>
  <c r="K59" i="9"/>
  <c r="K63" i="9"/>
  <c r="K33" i="9"/>
  <c r="K67" i="9"/>
  <c r="K61" i="9"/>
  <c r="K17" i="9"/>
  <c r="K18" i="9"/>
  <c r="K19" i="9"/>
  <c r="K20" i="9"/>
  <c r="K21" i="9"/>
  <c r="K26" i="9"/>
  <c r="K27" i="9"/>
  <c r="K38" i="9"/>
  <c r="K49" i="9"/>
  <c r="K56" i="9"/>
  <c r="K60" i="9"/>
  <c r="K65" i="9"/>
  <c r="K66" i="9"/>
  <c r="K77" i="9"/>
  <c r="C77" i="9"/>
  <c r="G77" i="9"/>
  <c r="C78" i="9"/>
  <c r="K79" i="9"/>
  <c r="L3" i="9"/>
  <c r="L34" i="9"/>
  <c r="L37" i="9"/>
  <c r="L48" i="9"/>
  <c r="L50" i="9"/>
  <c r="L51" i="9"/>
  <c r="L55" i="9"/>
  <c r="L58" i="9"/>
  <c r="L59" i="9"/>
  <c r="L66" i="9"/>
  <c r="L63" i="9"/>
  <c r="L64" i="9"/>
  <c r="L40" i="9"/>
  <c r="L46" i="9"/>
  <c r="L17" i="9"/>
  <c r="L18" i="9"/>
  <c r="L19" i="9"/>
  <c r="L20" i="9"/>
  <c r="L21" i="9"/>
  <c r="L26" i="9"/>
  <c r="L27" i="9"/>
  <c r="L33" i="9"/>
  <c r="L38" i="9"/>
  <c r="L49" i="9"/>
  <c r="L56" i="9"/>
  <c r="L60" i="9"/>
  <c r="L61" i="9"/>
  <c r="L65" i="9"/>
  <c r="L77" i="9"/>
  <c r="D77" i="9"/>
  <c r="H77" i="9"/>
  <c r="D78" i="9"/>
  <c r="L79" i="9"/>
  <c r="M37" i="9"/>
  <c r="M46" i="9"/>
  <c r="M48" i="9"/>
  <c r="M49" i="9"/>
  <c r="M51" i="9"/>
  <c r="M55" i="9"/>
  <c r="M59" i="9"/>
  <c r="M62" i="9"/>
  <c r="M63" i="9"/>
  <c r="M34" i="9"/>
  <c r="M39" i="9"/>
  <c r="M41" i="9"/>
  <c r="M50" i="9"/>
  <c r="M61" i="9"/>
  <c r="M64" i="9"/>
  <c r="M17" i="9"/>
  <c r="M18" i="9"/>
  <c r="M19" i="9"/>
  <c r="M20" i="9"/>
  <c r="M21" i="9"/>
  <c r="M26" i="9"/>
  <c r="M27" i="9"/>
  <c r="M33" i="9"/>
  <c r="M38" i="9"/>
  <c r="M56" i="9"/>
  <c r="M60" i="9"/>
  <c r="M65" i="9"/>
  <c r="M66" i="9"/>
  <c r="M77" i="9"/>
  <c r="E77" i="9"/>
  <c r="I77" i="9"/>
  <c r="E78" i="9"/>
  <c r="M79" i="9"/>
  <c r="J80" i="9"/>
  <c r="M3" i="9"/>
  <c r="M4" i="9"/>
  <c r="M5" i="9"/>
  <c r="M6" i="9"/>
  <c r="M7" i="9"/>
  <c r="M8" i="9"/>
  <c r="M9" i="9"/>
  <c r="M10" i="9"/>
  <c r="M13" i="9"/>
  <c r="M14" i="9"/>
  <c r="M22" i="9"/>
  <c r="M23" i="9"/>
  <c r="M32" i="9"/>
  <c r="M40" i="9"/>
  <c r="M42" i="9"/>
  <c r="M43" i="9"/>
  <c r="M47" i="9"/>
  <c r="M52" i="9"/>
  <c r="M57" i="9"/>
  <c r="M58" i="9"/>
  <c r="M67" i="9"/>
  <c r="L4" i="9"/>
  <c r="L5" i="9"/>
  <c r="L6" i="9"/>
  <c r="L7" i="9"/>
  <c r="L8" i="9"/>
  <c r="L9" i="9"/>
  <c r="L10" i="9"/>
  <c r="L13" i="9"/>
  <c r="L14" i="9"/>
  <c r="L22" i="9"/>
  <c r="L23" i="9"/>
  <c r="L32" i="9"/>
  <c r="L39" i="9"/>
  <c r="L41" i="9"/>
  <c r="L42" i="9"/>
  <c r="L43" i="9"/>
  <c r="L47" i="9"/>
  <c r="L52" i="9"/>
  <c r="L57" i="9"/>
  <c r="L62" i="9"/>
  <c r="L67" i="9"/>
  <c r="K3" i="9"/>
  <c r="K4" i="9"/>
  <c r="K6" i="9"/>
  <c r="K7" i="9"/>
  <c r="K8" i="9"/>
  <c r="K9" i="9"/>
  <c r="K10" i="9"/>
  <c r="K13" i="9"/>
  <c r="K14" i="9"/>
  <c r="K22" i="9"/>
  <c r="K23" i="9"/>
  <c r="K32" i="9"/>
  <c r="K40" i="9"/>
  <c r="K42" i="9"/>
  <c r="K43" i="9"/>
  <c r="K47" i="9"/>
  <c r="K52" i="9"/>
  <c r="K57" i="9"/>
  <c r="K58" i="9"/>
  <c r="K62" i="9"/>
  <c r="K64" i="9"/>
  <c r="J82" i="8"/>
  <c r="J83" i="8"/>
  <c r="K17" i="8"/>
  <c r="K18" i="8"/>
  <c r="K19" i="8"/>
  <c r="K20" i="8"/>
  <c r="K21" i="8"/>
  <c r="K26" i="8"/>
  <c r="K27" i="8"/>
  <c r="K33" i="8"/>
  <c r="K34" i="8"/>
  <c r="K37" i="8"/>
  <c r="K38" i="8"/>
  <c r="K48" i="8"/>
  <c r="K49" i="8"/>
  <c r="K50" i="8"/>
  <c r="K51" i="8"/>
  <c r="K55" i="8"/>
  <c r="K56" i="8"/>
  <c r="K60" i="8"/>
  <c r="K61" i="8"/>
  <c r="K65" i="8"/>
  <c r="K67" i="8"/>
  <c r="K80" i="8"/>
  <c r="K82" i="8"/>
  <c r="L17" i="8"/>
  <c r="L18" i="8"/>
  <c r="L19" i="8"/>
  <c r="L20" i="8"/>
  <c r="L21" i="8"/>
  <c r="L26" i="8"/>
  <c r="L27" i="8"/>
  <c r="L33" i="8"/>
  <c r="L34" i="8"/>
  <c r="L37" i="8"/>
  <c r="L38" i="8"/>
  <c r="L48" i="8"/>
  <c r="L49" i="8"/>
  <c r="L50" i="8"/>
  <c r="L51" i="8"/>
  <c r="L55" i="8"/>
  <c r="L56" i="8"/>
  <c r="L60" i="8"/>
  <c r="L61" i="8"/>
  <c r="L65" i="8"/>
  <c r="L67" i="8"/>
  <c r="L80" i="8"/>
  <c r="L82" i="8"/>
  <c r="M17" i="8"/>
  <c r="M18" i="8"/>
  <c r="M19" i="8"/>
  <c r="M20" i="8"/>
  <c r="M21" i="8"/>
  <c r="M26" i="8"/>
  <c r="M27" i="8"/>
  <c r="M33" i="8"/>
  <c r="M34" i="8"/>
  <c r="M37" i="8"/>
  <c r="M38" i="8"/>
  <c r="M48" i="8"/>
  <c r="M49" i="8"/>
  <c r="M50" i="8"/>
  <c r="M51" i="8"/>
  <c r="M55" i="8"/>
  <c r="M56" i="8"/>
  <c r="M60" i="8"/>
  <c r="M61" i="8"/>
  <c r="M65" i="8"/>
  <c r="M67" i="8"/>
  <c r="M80" i="8"/>
  <c r="M82" i="8"/>
  <c r="C81" i="8"/>
  <c r="D81" i="8"/>
  <c r="E81" i="8"/>
  <c r="B81" i="8"/>
  <c r="J58" i="8"/>
  <c r="F80" i="8"/>
  <c r="G80" i="8"/>
  <c r="H80" i="8"/>
  <c r="I80" i="8"/>
  <c r="C80" i="8"/>
  <c r="D80" i="8"/>
  <c r="E80" i="8"/>
  <c r="B80" i="8"/>
  <c r="K68" i="8"/>
  <c r="L68" i="8"/>
  <c r="M68" i="8"/>
  <c r="J68" i="8"/>
  <c r="J67" i="8"/>
  <c r="J65" i="8"/>
  <c r="J63" i="8"/>
  <c r="K63" i="8"/>
  <c r="L63" i="8"/>
  <c r="M63" i="8"/>
  <c r="K64" i="8"/>
  <c r="L64" i="8"/>
  <c r="M64" i="8"/>
  <c r="J64" i="8"/>
  <c r="K62" i="8"/>
  <c r="L62" i="8"/>
  <c r="M62" i="8"/>
  <c r="J62" i="8"/>
  <c r="J61" i="8"/>
  <c r="J60" i="8"/>
  <c r="K59" i="8"/>
  <c r="L59" i="8"/>
  <c r="M59" i="8"/>
  <c r="J59" i="8"/>
  <c r="K58" i="8"/>
  <c r="L58" i="8"/>
  <c r="M58" i="8"/>
  <c r="K57" i="8"/>
  <c r="L57" i="8"/>
  <c r="M57" i="8"/>
  <c r="J57" i="8"/>
  <c r="J56" i="8"/>
  <c r="J55" i="8"/>
  <c r="K52" i="8"/>
  <c r="L52" i="8"/>
  <c r="M52" i="8"/>
  <c r="J51" i="8"/>
  <c r="J50" i="8"/>
  <c r="J49" i="8"/>
  <c r="J48" i="8"/>
  <c r="K47" i="8"/>
  <c r="L47" i="8"/>
  <c r="M47" i="8"/>
  <c r="J47" i="8"/>
  <c r="K46" i="8"/>
  <c r="L46" i="8"/>
  <c r="M46" i="8"/>
  <c r="J46" i="8"/>
  <c r="K43" i="8"/>
  <c r="L43" i="8"/>
  <c r="M43" i="8"/>
  <c r="J43" i="8"/>
  <c r="K42" i="8"/>
  <c r="L42" i="8"/>
  <c r="M42" i="8"/>
  <c r="J42" i="8"/>
  <c r="K41" i="8"/>
  <c r="L41" i="8"/>
  <c r="M41" i="8"/>
  <c r="J41" i="8"/>
  <c r="K40" i="8"/>
  <c r="L40" i="8"/>
  <c r="M40" i="8"/>
  <c r="J40" i="8"/>
  <c r="K39" i="8"/>
  <c r="L39" i="8"/>
  <c r="M39" i="8"/>
  <c r="J39" i="8"/>
  <c r="J38" i="8"/>
  <c r="J37" i="8"/>
  <c r="J34" i="8"/>
  <c r="J33" i="8"/>
  <c r="K32" i="8"/>
  <c r="L32" i="8"/>
  <c r="M32" i="8"/>
  <c r="J32" i="8"/>
  <c r="J29" i="8"/>
  <c r="J27" i="8"/>
  <c r="J26" i="8"/>
  <c r="J22" i="8"/>
  <c r="K23" i="8"/>
  <c r="L23" i="8"/>
  <c r="M23" i="8"/>
  <c r="J23" i="8"/>
  <c r="K22" i="8"/>
  <c r="L22" i="8"/>
  <c r="M22" i="8"/>
  <c r="J21" i="8"/>
  <c r="J20" i="8"/>
  <c r="J19" i="8"/>
  <c r="J18" i="8"/>
  <c r="J17" i="8"/>
  <c r="K14" i="8"/>
  <c r="L14" i="8"/>
  <c r="M14" i="8"/>
  <c r="J14" i="8"/>
  <c r="K13" i="8"/>
  <c r="L13" i="8"/>
  <c r="M13" i="8"/>
  <c r="J13" i="8"/>
  <c r="K10" i="8"/>
  <c r="L10" i="8"/>
  <c r="M10" i="8"/>
  <c r="J10" i="8"/>
  <c r="K9" i="8"/>
  <c r="L9" i="8"/>
  <c r="M9" i="8"/>
  <c r="J9" i="8"/>
  <c r="K8" i="8"/>
  <c r="L8" i="8"/>
  <c r="M8" i="8"/>
  <c r="J8" i="8"/>
  <c r="K7" i="8"/>
  <c r="L7" i="8"/>
  <c r="M7" i="8"/>
  <c r="J7" i="8"/>
  <c r="K6" i="8"/>
  <c r="L6" i="8"/>
  <c r="M6" i="8"/>
  <c r="J6" i="8"/>
  <c r="M4" i="8"/>
  <c r="K4" i="8"/>
  <c r="L4" i="8"/>
  <c r="J4" i="8"/>
  <c r="K3" i="8"/>
  <c r="L3" i="8"/>
  <c r="M3" i="8"/>
  <c r="J3" i="8"/>
  <c r="K5" i="8"/>
  <c r="L5" i="8"/>
  <c r="M5" i="8"/>
  <c r="J5" i="8"/>
</calcChain>
</file>

<file path=xl/sharedStrings.xml><?xml version="1.0" encoding="utf-8"?>
<sst xmlns="http://schemas.openxmlformats.org/spreadsheetml/2006/main" count="2254" uniqueCount="133">
  <si>
    <t>Hydropsychidae</t>
  </si>
  <si>
    <t>Taxon</t>
  </si>
  <si>
    <t>Ephemeroptera (Mayflies)</t>
  </si>
  <si>
    <t>Heptageniidae</t>
  </si>
  <si>
    <t>Oligoneuriiidae</t>
  </si>
  <si>
    <t>Baetidae</t>
  </si>
  <si>
    <t>Leptophlebiidae</t>
  </si>
  <si>
    <t>Ephemerellidae</t>
  </si>
  <si>
    <t>Tricorythidae</t>
  </si>
  <si>
    <t>Caenidae</t>
  </si>
  <si>
    <t>Ephemeridae</t>
  </si>
  <si>
    <t>Zygoptera (damselflies)</t>
  </si>
  <si>
    <t>Anisoptera (dragonflies)</t>
  </si>
  <si>
    <t>Plecoptera (stoneflies)</t>
  </si>
  <si>
    <t>Perlidae</t>
  </si>
  <si>
    <t>Perlodidae</t>
  </si>
  <si>
    <t>Taeniopterygidae</t>
  </si>
  <si>
    <t>Nemouridae</t>
  </si>
  <si>
    <t>Capniidae</t>
  </si>
  <si>
    <t>Leuctridae</t>
  </si>
  <si>
    <t>Peltoperlidae</t>
  </si>
  <si>
    <t>Megaloptera (fish, alder, and dobsonflies)</t>
  </si>
  <si>
    <t>Corydalidae (dobsonflies)</t>
  </si>
  <si>
    <t>Sialidae (alderflies)</t>
  </si>
  <si>
    <t>Hemiptera (True Bugs)</t>
  </si>
  <si>
    <t>Coleoptera (Water Beetles)</t>
  </si>
  <si>
    <t>Ptilodactylidae</t>
  </si>
  <si>
    <t>Psephenidae (water pennies)</t>
  </si>
  <si>
    <t>Elmidae (riffle beetles)</t>
  </si>
  <si>
    <t>Trichoptera (Caddisflies)</t>
  </si>
  <si>
    <t>Hydroptilidae</t>
  </si>
  <si>
    <t>Philopotamidae</t>
  </si>
  <si>
    <t>Polycentropodidae</t>
  </si>
  <si>
    <t>Glossosomatidae</t>
  </si>
  <si>
    <t>Limnephilidae</t>
  </si>
  <si>
    <t>Diptera (True Flies)</t>
  </si>
  <si>
    <t>Tipulidae (crane flies)</t>
  </si>
  <si>
    <t>Athericidae (watersnipe flies)</t>
  </si>
  <si>
    <t>Chironomidae (midges)</t>
  </si>
  <si>
    <t>Ceratopogonidae (biting midges)</t>
  </si>
  <si>
    <t>Simulildae (black flies)</t>
  </si>
  <si>
    <t>Empididae (aquatic dance flies)</t>
  </si>
  <si>
    <t>Non insect invertebrate orders</t>
  </si>
  <si>
    <t>Amphipoda (scuds)</t>
  </si>
  <si>
    <t>Decapoda (crayfish)</t>
  </si>
  <si>
    <t>Isopoda (sow bugs)</t>
  </si>
  <si>
    <t>Plathyhelminthes (planarians)</t>
  </si>
  <si>
    <t>Oligochaeta (earthworms)</t>
  </si>
  <si>
    <t>Hirudinea (leeches)</t>
  </si>
  <si>
    <t>Gastropoda (snails)</t>
  </si>
  <si>
    <t>Pelecypoda (clams and mussels)</t>
  </si>
  <si>
    <t>Non-Aquatic Diplopoda (millipede)</t>
  </si>
  <si>
    <t>TOTAL</t>
  </si>
  <si>
    <t>Pupae</t>
  </si>
  <si>
    <t>Adult</t>
  </si>
  <si>
    <t>Counted but not included in total</t>
  </si>
  <si>
    <t>Leucotrichia</t>
  </si>
  <si>
    <t>Psychodidae</t>
  </si>
  <si>
    <t>Collembola</t>
  </si>
  <si>
    <t>MC 1-1</t>
  </si>
  <si>
    <t>MC 1-2</t>
  </si>
  <si>
    <t>MC 2-1</t>
  </si>
  <si>
    <t>MC 2-2</t>
  </si>
  <si>
    <t>MC 3-1</t>
  </si>
  <si>
    <t>MC 3-2</t>
  </si>
  <si>
    <t>MC 4-1</t>
  </si>
  <si>
    <t>MC 4-2</t>
  </si>
  <si>
    <t>Daphnia</t>
  </si>
  <si>
    <t>✔</t>
  </si>
  <si>
    <t>Tetranychidae (spider mite)</t>
  </si>
  <si>
    <t>Collembola (springtails)</t>
  </si>
  <si>
    <t>MC 1-3</t>
  </si>
  <si>
    <t>MC 2-3</t>
  </si>
  <si>
    <t>MC 3-3</t>
  </si>
  <si>
    <t>MC 4-3</t>
  </si>
  <si>
    <t>MC 1-4</t>
  </si>
  <si>
    <t>MC 2-4</t>
  </si>
  <si>
    <t>MC 3-4</t>
  </si>
  <si>
    <t>MC 4-4</t>
  </si>
  <si>
    <t>MC 1</t>
  </si>
  <si>
    <t>MC 2</t>
  </si>
  <si>
    <t>MC 3</t>
  </si>
  <si>
    <t>MC 4</t>
  </si>
  <si>
    <t>124 (a+p)</t>
  </si>
  <si>
    <t>Arachnids</t>
  </si>
  <si>
    <t>Stratiomyidae</t>
  </si>
  <si>
    <t>184 (a+p)</t>
  </si>
  <si>
    <t>Unidentified eggs</t>
  </si>
  <si>
    <t xml:space="preserve">71 (a+p) </t>
  </si>
  <si>
    <t>88 (a+p)</t>
  </si>
  <si>
    <t>Ostracods</t>
  </si>
  <si>
    <t>Odonata (Dragonflies and Damselflies)</t>
  </si>
  <si>
    <t>Hisenhoff:</t>
  </si>
  <si>
    <t>Average HI:</t>
  </si>
  <si>
    <t xml:space="preserve"> </t>
  </si>
  <si>
    <t>TOTAL SURBER 1+2</t>
  </si>
  <si>
    <t>Nematomorpha</t>
  </si>
  <si>
    <t>TOTAL: SURBERS 1+2</t>
  </si>
  <si>
    <t>Gastropoda (snails/limpets)</t>
  </si>
  <si>
    <t>Copepoda</t>
  </si>
  <si>
    <t>Gastropoda (snail, limpet)</t>
  </si>
  <si>
    <t>Nematomorpha (horsehair worm)</t>
  </si>
  <si>
    <t>Nematoda (flatworm)</t>
  </si>
  <si>
    <t>Daphnia (water fleas)</t>
  </si>
  <si>
    <t>Unknown</t>
  </si>
  <si>
    <t>Hydrachnidae (water mite)</t>
  </si>
  <si>
    <t>78 (a+p)</t>
  </si>
  <si>
    <t>33 (a+p)</t>
  </si>
  <si>
    <t>Tardigrade</t>
  </si>
  <si>
    <t>1 (crustacea)</t>
  </si>
  <si>
    <t>Tabanidae</t>
  </si>
  <si>
    <t>23 (a+p)</t>
  </si>
  <si>
    <t>Terrestrial caterpillar</t>
  </si>
  <si>
    <t>2 (a+p)</t>
  </si>
  <si>
    <t>Ants</t>
  </si>
  <si>
    <t>Lepidoptera</t>
  </si>
  <si>
    <t>Caterpillar</t>
  </si>
  <si>
    <t>6 (a+p)</t>
  </si>
  <si>
    <t>Muscidae</t>
  </si>
  <si>
    <t>Brachycentridae</t>
  </si>
  <si>
    <t>Anostraca (fairy shrimp)</t>
  </si>
  <si>
    <t>Psychodidae (mothflies)</t>
  </si>
  <si>
    <t>Eurylophella</t>
  </si>
  <si>
    <t>46 (a+p)</t>
  </si>
  <si>
    <t>28 (a+p)</t>
  </si>
  <si>
    <t>Unknown Diptera</t>
  </si>
  <si>
    <t>Hydrophilidae</t>
  </si>
  <si>
    <t>Scathophagidae</t>
  </si>
  <si>
    <t>Aphid</t>
  </si>
  <si>
    <t>Dityscidae</t>
  </si>
  <si>
    <t>59 (a+p)</t>
  </si>
  <si>
    <t>TOTAL SURBERS</t>
  </si>
  <si>
    <t>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</si>
</sst>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3" xfId="0" applyBorder="1"/>
    <xf numFmtId="0" fontId="0" fillId="0" borderId="13" xfId="0" applyFont="1" applyBorder="1"/>
    <xf numFmtId="0" fontId="1" fillId="3" borderId="12" xfId="0" applyFont="1" applyFill="1" applyBorder="1"/>
    <xf numFmtId="0" fontId="1" fillId="2" borderId="13" xfId="0" applyFon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12" xfId="0" applyFont="1" applyBorder="1"/>
    <xf numFmtId="0" fontId="0" fillId="0" borderId="13" xfId="0" applyFill="1" applyBorder="1"/>
    <xf numFmtId="0" fontId="1" fillId="2" borderId="12" xfId="0" applyFont="1" applyFill="1" applyBorder="1"/>
    <xf numFmtId="2" fontId="0" fillId="0" borderId="0" xfId="0" applyNumberFormat="1" applyAlignment="1"/>
    <xf numFmtId="0" fontId="0" fillId="0" borderId="0" xfId="0" applyAlignment="1"/>
    <xf numFmtId="2" fontId="0" fillId="4" borderId="0" xfId="0" applyNumberFormat="1" applyFill="1" applyAlignment="1"/>
    <xf numFmtId="2" fontId="0" fillId="4" borderId="0" xfId="0" applyNumberForma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3" xfId="0" applyFont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  <colors>
    <mruColors>
      <color rgb="FFEEF0BE"/>
      <color rgb="FFFFFD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29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zoomScale="108" workbookViewId="0">
      <selection activeCell="F85" sqref="F85"/>
    </sheetView>
  </sheetViews>
  <sheetFormatPr baseColWidth="10" defaultRowHeight="15" x14ac:dyDescent="0"/>
  <cols>
    <col min="1" max="1" width="36.8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/>
      <c r="F5" s="4"/>
      <c r="G5" s="5"/>
      <c r="H5" s="5"/>
      <c r="I5" s="5"/>
      <c r="J5" s="4">
        <f>SUM(B5,F5)*5</f>
        <v>0</v>
      </c>
      <c r="K5" s="5">
        <f t="shared" ref="K5:M5" si="2">SUM(C5,G5)*5</f>
        <v>0</v>
      </c>
      <c r="L5" s="5">
        <f t="shared" si="2"/>
        <v>0</v>
      </c>
      <c r="M5" s="6">
        <f t="shared" si="2"/>
        <v>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/>
      <c r="C34" s="5"/>
      <c r="D34" s="5"/>
      <c r="E34" s="6"/>
      <c r="F34" s="4"/>
      <c r="G34" s="5"/>
      <c r="H34" s="5"/>
      <c r="I34" s="5"/>
      <c r="J34" s="4">
        <f>SUM(B34,F34)*4</f>
        <v>0</v>
      </c>
      <c r="K34" s="5">
        <f t="shared" si="16"/>
        <v>0</v>
      </c>
      <c r="L34" s="5">
        <f t="shared" si="16"/>
        <v>0</v>
      </c>
      <c r="M34" s="6">
        <f t="shared" si="16"/>
        <v>0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/>
      <c r="D37" s="5"/>
      <c r="E37" s="6"/>
      <c r="F37" s="4"/>
      <c r="G37" s="5"/>
      <c r="H37" s="5"/>
      <c r="I37" s="5"/>
      <c r="J37" s="4">
        <f>SUM(B37,F37)*4</f>
        <v>0</v>
      </c>
      <c r="K37" s="5">
        <f t="shared" ref="K37:M38" si="17">SUM(C37,G37)*4</f>
        <v>0</v>
      </c>
      <c r="L37" s="5">
        <f t="shared" si="17"/>
        <v>0</v>
      </c>
      <c r="M37" s="6">
        <f t="shared" si="17"/>
        <v>0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/>
      <c r="D46" s="5"/>
      <c r="E46" s="6"/>
      <c r="F46" s="4"/>
      <c r="G46" s="5"/>
      <c r="H46" s="5"/>
      <c r="I46" s="5"/>
      <c r="J46" s="4">
        <f>SUM(B46,F46)*3</f>
        <v>0</v>
      </c>
      <c r="K46" s="5">
        <f t="shared" ref="K46:M46" si="23">SUM(C46,G46)*3</f>
        <v>0</v>
      </c>
      <c r="L46" s="5">
        <f t="shared" si="23"/>
        <v>0</v>
      </c>
      <c r="M46" s="6">
        <f t="shared" si="23"/>
        <v>0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/>
      <c r="C48" s="5"/>
      <c r="D48" s="5"/>
      <c r="E48" s="6"/>
      <c r="F48" s="4"/>
      <c r="G48" s="5"/>
      <c r="H48" s="5"/>
      <c r="I48" s="5"/>
      <c r="J48" s="4">
        <f>SUM(B48,F48)*6</f>
        <v>0</v>
      </c>
      <c r="K48" s="5">
        <f t="shared" ref="K48:M51" si="25">SUM(C48,G48)*6</f>
        <v>0</v>
      </c>
      <c r="L48" s="5">
        <f t="shared" si="25"/>
        <v>0</v>
      </c>
      <c r="M48" s="6">
        <f t="shared" si="25"/>
        <v>0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/>
      <c r="C50" s="5"/>
      <c r="D50" s="5"/>
      <c r="E50" s="6"/>
      <c r="F50" s="4"/>
      <c r="G50" s="5"/>
      <c r="H50" s="5"/>
      <c r="I50" s="5"/>
      <c r="J50" s="4">
        <f>SUM(B50,F50)*6</f>
        <v>0</v>
      </c>
      <c r="K50" s="5">
        <f t="shared" si="25"/>
        <v>0</v>
      </c>
      <c r="L50" s="5">
        <f t="shared" si="25"/>
        <v>0</v>
      </c>
      <c r="M50" s="6">
        <f t="shared" si="25"/>
        <v>0</v>
      </c>
    </row>
    <row r="51" spans="1:13">
      <c r="A51" s="16" t="s">
        <v>41</v>
      </c>
      <c r="B51" s="4"/>
      <c r="C51" s="5"/>
      <c r="D51" s="5"/>
      <c r="E51" s="6"/>
      <c r="F51" s="4"/>
      <c r="G51" s="5"/>
      <c r="H51" s="5"/>
      <c r="I51" s="5"/>
      <c r="J51" s="4">
        <f>SUM(B51,F51)*6</f>
        <v>0</v>
      </c>
      <c r="K51" s="5">
        <f t="shared" si="25"/>
        <v>0</v>
      </c>
      <c r="L51" s="5">
        <f t="shared" si="25"/>
        <v>0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/>
      <c r="E55" s="6"/>
      <c r="F55" s="4"/>
      <c r="G55" s="5"/>
      <c r="H55" s="5"/>
      <c r="I55" s="5"/>
      <c r="J55" s="4">
        <f>SUM(B55,F55)*6</f>
        <v>0</v>
      </c>
      <c r="K55" s="5">
        <f t="shared" ref="K55:M56" si="27">SUM(C55,G55)*6</f>
        <v>0</v>
      </c>
      <c r="L55" s="5">
        <f t="shared" si="27"/>
        <v>0</v>
      </c>
      <c r="M55" s="6">
        <f t="shared" si="27"/>
        <v>0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/>
      <c r="C59" s="5"/>
      <c r="D59" s="5"/>
      <c r="E59" s="6"/>
      <c r="F59" s="4"/>
      <c r="G59" s="5"/>
      <c r="H59" s="5"/>
      <c r="I59" s="5"/>
      <c r="J59" s="4">
        <f>SUM(B59,F59)*8</f>
        <v>0</v>
      </c>
      <c r="K59" s="5">
        <f t="shared" ref="K59:M59" si="30">SUM(C59,G59)*8</f>
        <v>0</v>
      </c>
      <c r="L59" s="5">
        <f t="shared" si="30"/>
        <v>0</v>
      </c>
      <c r="M59" s="6">
        <f t="shared" si="30"/>
        <v>0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5"/>
      <c r="E63" s="6"/>
      <c r="F63" s="4"/>
      <c r="G63" s="5"/>
      <c r="H63" s="5"/>
      <c r="I63" s="5"/>
      <c r="J63" s="4">
        <f>SUM(B63,F63)*5</f>
        <v>0</v>
      </c>
      <c r="K63" s="5">
        <f t="shared" ref="K63:M63" si="33">SUM(C63,G63)*5</f>
        <v>0</v>
      </c>
      <c r="L63" s="5">
        <f t="shared" si="33"/>
        <v>0</v>
      </c>
      <c r="M63" s="6">
        <f t="shared" si="33"/>
        <v>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0</v>
      </c>
      <c r="C80" s="35">
        <f t="shared" ref="C80:M80" si="39">SUM(C2:C72)</f>
        <v>0</v>
      </c>
      <c r="D80" s="35">
        <f t="shared" si="39"/>
        <v>0</v>
      </c>
      <c r="E80" s="36">
        <f t="shared" si="39"/>
        <v>0</v>
      </c>
      <c r="F80" s="37">
        <f>SUM(F2:F72)</f>
        <v>0</v>
      </c>
      <c r="G80" s="20">
        <f t="shared" si="39"/>
        <v>0</v>
      </c>
      <c r="H80" s="20">
        <f t="shared" si="39"/>
        <v>0</v>
      </c>
      <c r="I80" s="21">
        <f t="shared" si="39"/>
        <v>0</v>
      </c>
      <c r="J80" s="38">
        <f>SUM(J2:J72)</f>
        <v>0</v>
      </c>
      <c r="K80" s="38">
        <f t="shared" si="39"/>
        <v>0</v>
      </c>
      <c r="L80" s="38">
        <f t="shared" si="39"/>
        <v>0</v>
      </c>
      <c r="M80" s="39">
        <f t="shared" si="39"/>
        <v>0</v>
      </c>
    </row>
    <row r="81" spans="1:13">
      <c r="A81" s="40" t="s">
        <v>95</v>
      </c>
      <c r="B81" s="23">
        <f>SUM(B80,F80)</f>
        <v>0</v>
      </c>
      <c r="C81" s="24">
        <f t="shared" ref="C81:E81" si="40">SUM(C80,G80)</f>
        <v>0</v>
      </c>
      <c r="D81" s="24">
        <f t="shared" si="40"/>
        <v>0</v>
      </c>
      <c r="E81" s="25">
        <f t="shared" si="40"/>
        <v>0</v>
      </c>
    </row>
    <row r="82" spans="1:13">
      <c r="I82" s="33" t="s">
        <v>92</v>
      </c>
      <c r="J82" s="43" t="e">
        <f>J80/B81</f>
        <v>#DIV/0!</v>
      </c>
      <c r="K82" s="43" t="e">
        <f>K80/C81</f>
        <v>#DIV/0!</v>
      </c>
      <c r="L82" s="43" t="e">
        <f t="shared" ref="L82:M82" si="41">L80/D81</f>
        <v>#DIV/0!</v>
      </c>
      <c r="M82" s="43" t="e">
        <f t="shared" si="41"/>
        <v>#DIV/0!</v>
      </c>
    </row>
    <row r="83" spans="1:13">
      <c r="I83" s="33" t="s">
        <v>93</v>
      </c>
      <c r="J83" s="45" t="e">
        <f>AVERAGE(J82:M82)</f>
        <v>#DIV/0!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workbookViewId="0">
      <selection activeCell="K82" sqref="K82"/>
    </sheetView>
  </sheetViews>
  <sheetFormatPr baseColWidth="10" defaultRowHeight="15" x14ac:dyDescent="0"/>
  <cols>
    <col min="1" max="1" width="36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>
        <v>1</v>
      </c>
      <c r="C3" s="5"/>
      <c r="D3" s="5"/>
      <c r="E3" s="6"/>
      <c r="F3" s="4"/>
      <c r="G3" s="5"/>
      <c r="H3" s="5">
        <v>1</v>
      </c>
      <c r="I3" s="5"/>
      <c r="J3" s="4">
        <f>SUM(B3,F3)*3</f>
        <v>3</v>
      </c>
      <c r="K3" s="5">
        <f t="shared" ref="K3:M3" si="0">SUM(C3,G3)*3</f>
        <v>0</v>
      </c>
      <c r="L3" s="5">
        <f t="shared" si="0"/>
        <v>3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10</v>
      </c>
      <c r="D5" s="5">
        <v>3</v>
      </c>
      <c r="E5" s="6">
        <v>8</v>
      </c>
      <c r="F5" s="4">
        <v>5</v>
      </c>
      <c r="G5" s="5">
        <v>2</v>
      </c>
      <c r="H5" s="5">
        <v>2</v>
      </c>
      <c r="I5" s="5">
        <v>33</v>
      </c>
      <c r="J5" s="4">
        <f>SUM(B5,F5)*5</f>
        <v>25</v>
      </c>
      <c r="K5" s="5">
        <f t="shared" ref="K5:M5" si="2">SUM(C5,G5)*5</f>
        <v>60</v>
      </c>
      <c r="L5" s="5">
        <f t="shared" si="2"/>
        <v>25</v>
      </c>
      <c r="M5" s="6">
        <f t="shared" si="2"/>
        <v>205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>
        <v>1</v>
      </c>
      <c r="H7" s="5">
        <v>1</v>
      </c>
      <c r="I7" s="5"/>
      <c r="J7" s="4">
        <f>SUM(B7,F7)*1</f>
        <v>0</v>
      </c>
      <c r="K7" s="5">
        <f t="shared" ref="K7:M7" si="4">SUM(C7,G7)*1</f>
        <v>1</v>
      </c>
      <c r="L7" s="5">
        <f t="shared" si="4"/>
        <v>1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>
        <v>2</v>
      </c>
      <c r="C10" s="5"/>
      <c r="D10" s="5"/>
      <c r="E10" s="6"/>
      <c r="F10" s="4"/>
      <c r="G10" s="5"/>
      <c r="H10" s="5"/>
      <c r="I10" s="5"/>
      <c r="J10" s="4">
        <f>SUM(B10,F10)*3</f>
        <v>6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>
        <v>1</v>
      </c>
      <c r="C16" s="11"/>
      <c r="D16" s="11"/>
      <c r="E16" s="12"/>
      <c r="F16" s="10"/>
      <c r="G16" s="11"/>
      <c r="H16" s="11"/>
      <c r="I16" s="11"/>
      <c r="J16" s="10">
        <f>SUM(B16,F16)*1</f>
        <v>1</v>
      </c>
      <c r="K16" s="10">
        <f t="shared" ref="K16:M16" si="10">SUM(C16,G16)*1</f>
        <v>0</v>
      </c>
      <c r="L16" s="10">
        <f t="shared" si="10"/>
        <v>0</v>
      </c>
      <c r="M16" s="10">
        <f t="shared" si="10"/>
        <v>0</v>
      </c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1">SUM(C17,G17)*2</f>
        <v>0</v>
      </c>
      <c r="L17" s="5">
        <f t="shared" si="11"/>
        <v>0</v>
      </c>
      <c r="M17" s="6">
        <f t="shared" si="11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1"/>
        <v>0</v>
      </c>
      <c r="L18" s="5">
        <f t="shared" si="11"/>
        <v>0</v>
      </c>
      <c r="M18" s="6">
        <f t="shared" si="11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1"/>
        <v>0</v>
      </c>
      <c r="L19" s="5">
        <f t="shared" si="11"/>
        <v>0</v>
      </c>
      <c r="M19" s="6">
        <f t="shared" si="11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1"/>
        <v>0</v>
      </c>
      <c r="L20" s="5">
        <f t="shared" si="11"/>
        <v>0</v>
      </c>
      <c r="M20" s="6">
        <f t="shared" si="11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1"/>
        <v>0</v>
      </c>
      <c r="L21" s="5">
        <f t="shared" si="11"/>
        <v>0</v>
      </c>
      <c r="M21" s="6">
        <f t="shared" si="11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2">SUM(C22,G22)*0</f>
        <v>0</v>
      </c>
      <c r="L22" s="5">
        <f t="shared" si="12"/>
        <v>0</v>
      </c>
      <c r="M22" s="6">
        <f t="shared" si="12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3">SUM(C23,G23)*2</f>
        <v>0</v>
      </c>
      <c r="L23" s="5">
        <f t="shared" si="13"/>
        <v>0</v>
      </c>
      <c r="M23" s="6">
        <f t="shared" si="13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4">SUM(C26,G26)*4</f>
        <v>0</v>
      </c>
      <c r="L26" s="5">
        <f t="shared" si="14"/>
        <v>0</v>
      </c>
      <c r="M26" s="6">
        <f t="shared" si="14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4"/>
        <v>0</v>
      </c>
      <c r="L27" s="5">
        <f t="shared" si="14"/>
        <v>0</v>
      </c>
      <c r="M27" s="6">
        <f t="shared" si="14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5">SUM(C29,G29)*5</f>
        <v>0</v>
      </c>
      <c r="L29" s="11">
        <f t="shared" si="15"/>
        <v>0</v>
      </c>
      <c r="M29" s="12">
        <f t="shared" si="15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6">SUM(C32,G32)*3</f>
        <v>0</v>
      </c>
      <c r="L32" s="5">
        <f t="shared" si="16"/>
        <v>0</v>
      </c>
      <c r="M32" s="6">
        <f t="shared" si="16"/>
        <v>0</v>
      </c>
    </row>
    <row r="33" spans="1:13">
      <c r="A33" s="17" t="s">
        <v>27</v>
      </c>
      <c r="B33" s="4">
        <v>2</v>
      </c>
      <c r="C33" s="5"/>
      <c r="D33" s="5"/>
      <c r="E33" s="6">
        <v>2</v>
      </c>
      <c r="F33" s="4"/>
      <c r="G33" s="5">
        <v>3</v>
      </c>
      <c r="H33" s="5"/>
      <c r="I33" s="5">
        <v>1</v>
      </c>
      <c r="J33" s="4">
        <f>SUM(B33,F33)*4</f>
        <v>8</v>
      </c>
      <c r="K33" s="5">
        <f t="shared" ref="K33:M34" si="17">SUM(C33,G33)*4</f>
        <v>12</v>
      </c>
      <c r="L33" s="5">
        <f t="shared" si="17"/>
        <v>0</v>
      </c>
      <c r="M33" s="6">
        <f t="shared" si="17"/>
        <v>12</v>
      </c>
    </row>
    <row r="34" spans="1:13">
      <c r="A34" s="16" t="s">
        <v>28</v>
      </c>
      <c r="B34" s="4">
        <v>157</v>
      </c>
      <c r="C34" s="5">
        <v>5</v>
      </c>
      <c r="D34" s="5">
        <v>3</v>
      </c>
      <c r="E34" s="6">
        <v>7</v>
      </c>
      <c r="F34" s="4">
        <v>80</v>
      </c>
      <c r="G34" s="5">
        <v>14</v>
      </c>
      <c r="H34" s="5">
        <v>3</v>
      </c>
      <c r="I34" s="5">
        <v>5</v>
      </c>
      <c r="J34" s="4">
        <f>SUM(B34,F34)*4</f>
        <v>948</v>
      </c>
      <c r="K34" s="5">
        <f t="shared" si="17"/>
        <v>76</v>
      </c>
      <c r="L34" s="5">
        <f t="shared" si="17"/>
        <v>24</v>
      </c>
      <c r="M34" s="6">
        <f t="shared" si="17"/>
        <v>48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41</v>
      </c>
      <c r="C37" s="5">
        <v>101</v>
      </c>
      <c r="D37" s="5">
        <v>8</v>
      </c>
      <c r="E37" s="6">
        <v>52</v>
      </c>
      <c r="F37" s="4">
        <v>31</v>
      </c>
      <c r="G37" s="5">
        <v>28</v>
      </c>
      <c r="H37" s="5">
        <v>19</v>
      </c>
      <c r="I37" s="5">
        <v>49</v>
      </c>
      <c r="J37" s="4">
        <f>SUM(B37,F37)*4</f>
        <v>288</v>
      </c>
      <c r="K37" s="5">
        <f t="shared" ref="K37:M38" si="18">SUM(C37,G37)*4</f>
        <v>516</v>
      </c>
      <c r="L37" s="5">
        <f t="shared" si="18"/>
        <v>108</v>
      </c>
      <c r="M37" s="6">
        <f t="shared" si="18"/>
        <v>404</v>
      </c>
    </row>
    <row r="38" spans="1:13">
      <c r="A38" s="16" t="s">
        <v>30</v>
      </c>
      <c r="B38" s="4"/>
      <c r="C38" s="5"/>
      <c r="D38" s="5"/>
      <c r="E38" s="6">
        <v>78</v>
      </c>
      <c r="F38" s="4"/>
      <c r="G38" s="5"/>
      <c r="H38" s="5"/>
      <c r="I38" s="5">
        <v>8</v>
      </c>
      <c r="J38" s="4">
        <f>SUM(B38,F38)*4</f>
        <v>0</v>
      </c>
      <c r="K38" s="5">
        <f t="shared" si="18"/>
        <v>0</v>
      </c>
      <c r="L38" s="5">
        <f t="shared" si="18"/>
        <v>0</v>
      </c>
      <c r="M38" s="6">
        <f t="shared" si="18"/>
        <v>344</v>
      </c>
    </row>
    <row r="39" spans="1:13">
      <c r="A39" s="16" t="s">
        <v>31</v>
      </c>
      <c r="B39" s="4"/>
      <c r="C39" s="5">
        <v>47</v>
      </c>
      <c r="D39" s="5"/>
      <c r="E39" s="6">
        <v>1</v>
      </c>
      <c r="F39" s="4"/>
      <c r="G39" s="5">
        <v>3</v>
      </c>
      <c r="H39" s="5"/>
      <c r="I39" s="5">
        <v>16</v>
      </c>
      <c r="J39" s="4">
        <f>SUM(B39,F39)*3</f>
        <v>0</v>
      </c>
      <c r="K39" s="5">
        <f t="shared" ref="K39:M39" si="19">SUM(C39,G39)*3</f>
        <v>150</v>
      </c>
      <c r="L39" s="5">
        <f t="shared" si="19"/>
        <v>0</v>
      </c>
      <c r="M39" s="6">
        <f t="shared" si="19"/>
        <v>51</v>
      </c>
    </row>
    <row r="40" spans="1:13">
      <c r="A40" s="16" t="s">
        <v>32</v>
      </c>
      <c r="B40" s="4">
        <v>1</v>
      </c>
      <c r="C40" s="5">
        <v>15</v>
      </c>
      <c r="D40" s="5"/>
      <c r="E40" s="6"/>
      <c r="F40" s="4">
        <v>1</v>
      </c>
      <c r="G40" s="5"/>
      <c r="H40" s="5"/>
      <c r="I40" s="5"/>
      <c r="J40" s="4">
        <f>SUM(B40,F40)*6</f>
        <v>12</v>
      </c>
      <c r="K40" s="5">
        <f t="shared" ref="K40:M40" si="20">SUM(C40,G40)*6</f>
        <v>90</v>
      </c>
      <c r="L40" s="5">
        <f t="shared" si="20"/>
        <v>0</v>
      </c>
      <c r="M40" s="6">
        <f t="shared" si="20"/>
        <v>0</v>
      </c>
    </row>
    <row r="41" spans="1:13">
      <c r="A41" s="16" t="s">
        <v>33</v>
      </c>
      <c r="B41" s="4"/>
      <c r="C41" s="5"/>
      <c r="D41" s="5">
        <v>3</v>
      </c>
      <c r="E41" s="6">
        <v>7</v>
      </c>
      <c r="F41" s="4">
        <v>1</v>
      </c>
      <c r="G41" s="5">
        <v>1</v>
      </c>
      <c r="H41" s="5">
        <v>1</v>
      </c>
      <c r="I41" s="5"/>
      <c r="J41" s="4">
        <f>SUM(B41,F41)*1</f>
        <v>1</v>
      </c>
      <c r="K41" s="5">
        <f t="shared" ref="K41:M41" si="21">SUM(C41,G41)*1</f>
        <v>1</v>
      </c>
      <c r="L41" s="5">
        <f t="shared" si="21"/>
        <v>4</v>
      </c>
      <c r="M41" s="6">
        <f t="shared" si="21"/>
        <v>7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2">SUM(C42,G42)*3</f>
        <v>0</v>
      </c>
      <c r="L42" s="5">
        <f t="shared" si="22"/>
        <v>0</v>
      </c>
      <c r="M42" s="6">
        <f t="shared" si="22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3">SUM(C43,G43)*6</f>
        <v>0</v>
      </c>
      <c r="L43" s="5">
        <f t="shared" si="23"/>
        <v>0</v>
      </c>
      <c r="M43" s="6">
        <f t="shared" si="23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58</v>
      </c>
      <c r="C46" s="5">
        <v>10</v>
      </c>
      <c r="D46" s="5">
        <v>23</v>
      </c>
      <c r="E46" s="6">
        <v>206</v>
      </c>
      <c r="F46" s="4">
        <v>1</v>
      </c>
      <c r="G46" s="5">
        <v>22</v>
      </c>
      <c r="H46" s="5">
        <v>4</v>
      </c>
      <c r="I46" s="5">
        <v>64</v>
      </c>
      <c r="J46" s="4">
        <f>SUM(B46,F46)*3</f>
        <v>177</v>
      </c>
      <c r="K46" s="5">
        <f t="shared" ref="K46:M46" si="24">SUM(C46,G46)*3</f>
        <v>96</v>
      </c>
      <c r="L46" s="5">
        <f t="shared" si="24"/>
        <v>81</v>
      </c>
      <c r="M46" s="6">
        <f t="shared" si="24"/>
        <v>810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>
        <v>1</v>
      </c>
      <c r="J47" s="4">
        <f>SUM(B47,F47)*4</f>
        <v>0</v>
      </c>
      <c r="K47" s="5">
        <f t="shared" ref="K47:M47" si="25">SUM(C47,G47)*4</f>
        <v>0</v>
      </c>
      <c r="L47" s="5">
        <f t="shared" si="25"/>
        <v>0</v>
      </c>
      <c r="M47" s="6">
        <f t="shared" si="25"/>
        <v>4</v>
      </c>
    </row>
    <row r="48" spans="1:13">
      <c r="A48" s="16" t="s">
        <v>38</v>
      </c>
      <c r="B48" s="4">
        <v>914</v>
      </c>
      <c r="C48" s="5">
        <v>1419</v>
      </c>
      <c r="D48" s="5">
        <v>3314</v>
      </c>
      <c r="E48" s="6">
        <v>2491</v>
      </c>
      <c r="F48" s="4">
        <v>480</v>
      </c>
      <c r="G48" s="5">
        <v>2387</v>
      </c>
      <c r="H48" s="5">
        <v>2224</v>
      </c>
      <c r="I48" s="5">
        <v>2825</v>
      </c>
      <c r="J48" s="4">
        <f>SUM(B48,F48)*6</f>
        <v>8364</v>
      </c>
      <c r="K48" s="5">
        <f t="shared" ref="K48:M51" si="26">SUM(C48,G48)*6</f>
        <v>22836</v>
      </c>
      <c r="L48" s="5">
        <f t="shared" si="26"/>
        <v>33228</v>
      </c>
      <c r="M48" s="6">
        <f t="shared" si="26"/>
        <v>31896</v>
      </c>
    </row>
    <row r="49" spans="1:13">
      <c r="A49" s="16" t="s">
        <v>39</v>
      </c>
      <c r="B49" s="4"/>
      <c r="C49" s="5"/>
      <c r="D49" s="5"/>
      <c r="E49" s="6"/>
      <c r="F49" s="4"/>
      <c r="G49" s="5">
        <v>1</v>
      </c>
      <c r="H49" s="5"/>
      <c r="I49" s="5"/>
      <c r="J49" s="4">
        <f>SUM(B49,F49)*6</f>
        <v>0</v>
      </c>
      <c r="K49" s="5">
        <f t="shared" si="26"/>
        <v>6</v>
      </c>
      <c r="L49" s="5">
        <f t="shared" si="26"/>
        <v>0</v>
      </c>
      <c r="M49" s="6">
        <f t="shared" si="26"/>
        <v>0</v>
      </c>
    </row>
    <row r="50" spans="1:13">
      <c r="A50" s="16" t="s">
        <v>40</v>
      </c>
      <c r="B50" s="4"/>
      <c r="C50" s="5">
        <v>29</v>
      </c>
      <c r="D50" s="5"/>
      <c r="E50" s="6">
        <v>1</v>
      </c>
      <c r="F50" s="4">
        <v>2</v>
      </c>
      <c r="G50" s="5">
        <v>1</v>
      </c>
      <c r="H50" s="5"/>
      <c r="I50" s="5">
        <v>11</v>
      </c>
      <c r="J50" s="4">
        <f>SUM(B50,F50)*6</f>
        <v>12</v>
      </c>
      <c r="K50" s="5">
        <f t="shared" si="26"/>
        <v>180</v>
      </c>
      <c r="L50" s="5">
        <f t="shared" si="26"/>
        <v>0</v>
      </c>
      <c r="M50" s="6">
        <f t="shared" si="26"/>
        <v>72</v>
      </c>
    </row>
    <row r="51" spans="1:13">
      <c r="A51" s="16" t="s">
        <v>41</v>
      </c>
      <c r="B51" s="4">
        <v>2</v>
      </c>
      <c r="C51" s="5"/>
      <c r="D51" s="5">
        <v>7</v>
      </c>
      <c r="E51" s="6">
        <v>47</v>
      </c>
      <c r="F51" s="4">
        <v>1</v>
      </c>
      <c r="G51" s="5">
        <v>1</v>
      </c>
      <c r="H51" s="5"/>
      <c r="I51" s="5">
        <v>50</v>
      </c>
      <c r="J51" s="4">
        <f>SUM(B51,F51)*6</f>
        <v>18</v>
      </c>
      <c r="K51" s="5">
        <f>SUM(C51,G51)*6</f>
        <v>6</v>
      </c>
      <c r="L51" s="5">
        <f t="shared" si="26"/>
        <v>42</v>
      </c>
      <c r="M51" s="6">
        <f t="shared" si="26"/>
        <v>582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>
        <v>9</v>
      </c>
      <c r="I52" s="5"/>
      <c r="J52" s="4">
        <f>SUM(B52,F52)*8</f>
        <v>0</v>
      </c>
      <c r="K52" s="5">
        <f>SUM(C52,G52)*8</f>
        <v>0</v>
      </c>
      <c r="L52" s="5">
        <f t="shared" ref="L52:M52" si="27">SUM(D52,H52)*8</f>
        <v>72</v>
      </c>
      <c r="M52" s="6">
        <f t="shared" si="27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>
        <v>7</v>
      </c>
      <c r="E55" s="6">
        <v>3</v>
      </c>
      <c r="F55" s="4"/>
      <c r="G55" s="5">
        <v>2</v>
      </c>
      <c r="H55" s="5">
        <v>9</v>
      </c>
      <c r="I55" s="5"/>
      <c r="J55" s="4">
        <f>SUM(B55,F55)*6</f>
        <v>0</v>
      </c>
      <c r="K55" s="5">
        <f t="shared" ref="K55:M56" si="28">SUM(C55,G55)*6</f>
        <v>12</v>
      </c>
      <c r="L55" s="5">
        <f t="shared" si="28"/>
        <v>96</v>
      </c>
      <c r="M55" s="6">
        <f t="shared" si="28"/>
        <v>18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8"/>
        <v>0</v>
      </c>
      <c r="L56" s="5">
        <f t="shared" si="28"/>
        <v>0</v>
      </c>
      <c r="M56" s="6">
        <f t="shared" si="28"/>
        <v>0</v>
      </c>
    </row>
    <row r="57" spans="1:13">
      <c r="A57" s="16" t="s">
        <v>45</v>
      </c>
      <c r="B57" s="4">
        <v>3</v>
      </c>
      <c r="C57" s="5">
        <v>2</v>
      </c>
      <c r="D57" s="5">
        <v>6</v>
      </c>
      <c r="E57" s="6"/>
      <c r="F57" s="4"/>
      <c r="G57" s="5">
        <v>7</v>
      </c>
      <c r="H57" s="5">
        <v>1</v>
      </c>
      <c r="I57" s="5"/>
      <c r="J57" s="4">
        <f>SUM(B57,F57)*8</f>
        <v>24</v>
      </c>
      <c r="K57" s="5">
        <f t="shared" ref="K57:M57" si="29">SUM(C57,G57)*8</f>
        <v>72</v>
      </c>
      <c r="L57" s="5">
        <f t="shared" si="29"/>
        <v>56</v>
      </c>
      <c r="M57" s="6">
        <f t="shared" si="29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30">SUM(D58,H58)*4</f>
        <v>0</v>
      </c>
      <c r="M58" s="6">
        <f t="shared" si="30"/>
        <v>0</v>
      </c>
    </row>
    <row r="59" spans="1:13">
      <c r="A59" s="16" t="s">
        <v>47</v>
      </c>
      <c r="B59" s="4">
        <v>230</v>
      </c>
      <c r="C59" s="5">
        <v>241</v>
      </c>
      <c r="D59" s="5">
        <v>250</v>
      </c>
      <c r="E59" s="6">
        <v>111</v>
      </c>
      <c r="F59" s="4">
        <v>170</v>
      </c>
      <c r="G59" s="5">
        <v>384</v>
      </c>
      <c r="H59" s="5">
        <v>142</v>
      </c>
      <c r="I59" s="5">
        <v>211</v>
      </c>
      <c r="J59" s="4">
        <f>SUM(B59,F59)*8</f>
        <v>3200</v>
      </c>
      <c r="K59" s="5">
        <f t="shared" ref="K59:M59" si="31">SUM(C59,G59)*8</f>
        <v>5000</v>
      </c>
      <c r="L59" s="5">
        <f t="shared" si="31"/>
        <v>3136</v>
      </c>
      <c r="M59" s="6">
        <f t="shared" si="31"/>
        <v>2576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2">SUM(C60,G60)*7</f>
        <v>0</v>
      </c>
      <c r="L60" s="5">
        <f t="shared" si="32"/>
        <v>0</v>
      </c>
      <c r="M60" s="6">
        <f t="shared" si="32"/>
        <v>0</v>
      </c>
    </row>
    <row r="61" spans="1:13">
      <c r="A61" s="16" t="s">
        <v>98</v>
      </c>
      <c r="B61" s="4">
        <v>3</v>
      </c>
      <c r="C61" s="5"/>
      <c r="D61" s="5"/>
      <c r="E61" s="6"/>
      <c r="F61" s="4">
        <v>2</v>
      </c>
      <c r="G61" s="5">
        <v>4</v>
      </c>
      <c r="H61" s="5"/>
      <c r="I61" s="5">
        <v>1</v>
      </c>
      <c r="J61" s="4">
        <f>SUM(B61,F61)*7</f>
        <v>35</v>
      </c>
      <c r="K61" s="5">
        <f t="shared" si="32"/>
        <v>28</v>
      </c>
      <c r="L61" s="5">
        <f t="shared" si="32"/>
        <v>0</v>
      </c>
      <c r="M61" s="6">
        <f t="shared" si="32"/>
        <v>7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3">SUM(C62,G62)*8</f>
        <v>0</v>
      </c>
      <c r="L62" s="5">
        <f t="shared" si="33"/>
        <v>0</v>
      </c>
      <c r="M62" s="6">
        <f t="shared" si="33"/>
        <v>0</v>
      </c>
    </row>
    <row r="63" spans="1:13">
      <c r="A63" s="16" t="s">
        <v>70</v>
      </c>
      <c r="B63" s="4">
        <v>1</v>
      </c>
      <c r="C63" s="5"/>
      <c r="D63" s="5">
        <v>8</v>
      </c>
      <c r="E63" s="6">
        <v>10</v>
      </c>
      <c r="F63" s="4"/>
      <c r="G63" s="5">
        <v>6</v>
      </c>
      <c r="H63" s="5">
        <v>14</v>
      </c>
      <c r="I63" s="5">
        <v>7</v>
      </c>
      <c r="J63" s="4">
        <f>SUM(B63,F63)*5</f>
        <v>5</v>
      </c>
      <c r="K63" s="5">
        <f t="shared" ref="K63:M63" si="34">SUM(C63,G63)*5</f>
        <v>30</v>
      </c>
      <c r="L63" s="5">
        <f t="shared" si="34"/>
        <v>110</v>
      </c>
      <c r="M63" s="6">
        <f t="shared" si="34"/>
        <v>85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5">SUM(C64,G64)*8</f>
        <v>0</v>
      </c>
      <c r="L64" s="5">
        <f t="shared" si="35"/>
        <v>0</v>
      </c>
      <c r="M64" s="6">
        <f t="shared" si="35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6">SUM(C65,G65)*6</f>
        <v>0</v>
      </c>
      <c r="L65" s="5">
        <f t="shared" si="36"/>
        <v>0</v>
      </c>
      <c r="M65" s="6">
        <f t="shared" si="36"/>
        <v>0</v>
      </c>
    </row>
    <row r="66" spans="1:13">
      <c r="A66" s="16" t="s">
        <v>105</v>
      </c>
      <c r="B66" s="4">
        <v>73</v>
      </c>
      <c r="C66" s="5">
        <v>9</v>
      </c>
      <c r="D66" s="5"/>
      <c r="E66" s="6">
        <v>18</v>
      </c>
      <c r="F66" s="4"/>
      <c r="G66" s="5">
        <v>23</v>
      </c>
      <c r="H66" s="5"/>
      <c r="I66" s="5">
        <v>12</v>
      </c>
      <c r="J66" s="4">
        <f>SUM(B66,F66)*6</f>
        <v>438</v>
      </c>
      <c r="K66" s="5">
        <f t="shared" si="36"/>
        <v>192</v>
      </c>
      <c r="L66" s="5">
        <f t="shared" si="36"/>
        <v>0</v>
      </c>
      <c r="M66" s="6">
        <f t="shared" si="36"/>
        <v>180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6"/>
        <v>0</v>
      </c>
      <c r="L67" s="5">
        <f t="shared" si="36"/>
        <v>0</v>
      </c>
      <c r="M67" s="6">
        <f t="shared" si="36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7">SUM(C68,G68)*8</f>
        <v>0</v>
      </c>
      <c r="L68" s="5">
        <f t="shared" si="37"/>
        <v>0</v>
      </c>
      <c r="M68" s="6">
        <f t="shared" si="37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8">SUM(C69,G69)*6</f>
        <v>0</v>
      </c>
      <c r="L69" s="5">
        <f t="shared" si="38"/>
        <v>0</v>
      </c>
      <c r="M69" s="6">
        <f t="shared" si="38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>
        <v>3</v>
      </c>
      <c r="H70" s="5"/>
      <c r="I70" s="5"/>
      <c r="J70" s="4">
        <f>SUM(B70,F70)*8</f>
        <v>0</v>
      </c>
      <c r="K70" s="5">
        <f t="shared" ref="K70:M71" si="39">SUM(C70,G70)*8</f>
        <v>24</v>
      </c>
      <c r="L70" s="5">
        <f t="shared" si="39"/>
        <v>0</v>
      </c>
      <c r="M70" s="6">
        <f t="shared" si="39"/>
        <v>0</v>
      </c>
    </row>
    <row r="71" spans="1:13">
      <c r="A71" s="41" t="s">
        <v>99</v>
      </c>
      <c r="B71" s="1" t="s">
        <v>68</v>
      </c>
      <c r="C71" s="1" t="s">
        <v>68</v>
      </c>
      <c r="D71" s="1" t="s">
        <v>68</v>
      </c>
      <c r="E71" s="6" t="s">
        <v>68</v>
      </c>
      <c r="F71" s="1" t="s">
        <v>68</v>
      </c>
      <c r="G71" s="1" t="s">
        <v>68</v>
      </c>
      <c r="H71" s="1" t="s">
        <v>68</v>
      </c>
      <c r="I71" s="1" t="s">
        <v>68</v>
      </c>
      <c r="J71" s="4">
        <f>SUM(B71,F71)*8</f>
        <v>0</v>
      </c>
      <c r="K71" s="5">
        <f>SUM(C71,G71)*8</f>
        <v>0</v>
      </c>
      <c r="L71" s="5">
        <f t="shared" si="39"/>
        <v>0</v>
      </c>
      <c r="M71" s="6">
        <f t="shared" si="39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1" t="s">
        <v>68</v>
      </c>
      <c r="E75" s="6" t="s">
        <v>68</v>
      </c>
      <c r="F75" s="1" t="s">
        <v>68</v>
      </c>
      <c r="G75" s="1" t="s">
        <v>68</v>
      </c>
      <c r="H75" s="1" t="s">
        <v>68</v>
      </c>
      <c r="I75" s="1" t="s">
        <v>68</v>
      </c>
      <c r="J75" s="4"/>
      <c r="K75" s="5"/>
      <c r="L75" s="5"/>
      <c r="M75" s="6"/>
    </row>
    <row r="76" spans="1:13">
      <c r="A76" s="16" t="s">
        <v>54</v>
      </c>
      <c r="B76" s="4"/>
      <c r="C76" s="5"/>
      <c r="D76" s="1" t="s">
        <v>68</v>
      </c>
      <c r="E76" s="6" t="s">
        <v>68</v>
      </c>
      <c r="F76" s="1" t="s">
        <v>68</v>
      </c>
      <c r="G76" s="1" t="s">
        <v>68</v>
      </c>
      <c r="H76" s="1" t="s">
        <v>68</v>
      </c>
      <c r="I76" s="1" t="s">
        <v>68</v>
      </c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5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1489</v>
      </c>
      <c r="C80" s="35">
        <f t="shared" ref="C80:M80" si="40">SUM(C2:C72)</f>
        <v>1888</v>
      </c>
      <c r="D80" s="35">
        <f t="shared" si="40"/>
        <v>3632</v>
      </c>
      <c r="E80" s="36">
        <f t="shared" si="40"/>
        <v>3042</v>
      </c>
      <c r="F80" s="37">
        <f>SUM(F2:F72)</f>
        <v>774</v>
      </c>
      <c r="G80" s="20">
        <f t="shared" si="40"/>
        <v>2893</v>
      </c>
      <c r="H80" s="20">
        <f t="shared" si="40"/>
        <v>2430</v>
      </c>
      <c r="I80" s="21">
        <f t="shared" si="40"/>
        <v>3294</v>
      </c>
      <c r="J80" s="38">
        <f>SUM(J2:J72)</f>
        <v>13565</v>
      </c>
      <c r="K80" s="38">
        <f t="shared" si="40"/>
        <v>29388</v>
      </c>
      <c r="L80" s="38">
        <f t="shared" si="40"/>
        <v>36986</v>
      </c>
      <c r="M80" s="39">
        <f t="shared" si="40"/>
        <v>37301</v>
      </c>
    </row>
    <row r="81" spans="1:13">
      <c r="A81" s="40" t="s">
        <v>95</v>
      </c>
      <c r="B81" s="23">
        <f>SUM(B80,F80)</f>
        <v>2263</v>
      </c>
      <c r="C81" s="24">
        <f t="shared" ref="C81:E81" si="41">SUM(C80,G80)</f>
        <v>4781</v>
      </c>
      <c r="D81" s="24">
        <f t="shared" si="41"/>
        <v>6062</v>
      </c>
      <c r="E81" s="25">
        <f t="shared" si="41"/>
        <v>6336</v>
      </c>
    </row>
    <row r="82" spans="1:13">
      <c r="I82" s="33" t="s">
        <v>92</v>
      </c>
      <c r="J82" s="22">
        <f>J80/B81</f>
        <v>5.9942554131683607</v>
      </c>
      <c r="K82" s="22">
        <f>K80/C81</f>
        <v>6.1468312068604893</v>
      </c>
      <c r="L82" s="22">
        <f t="shared" ref="L82:M82" si="42">L80/D81</f>
        <v>6.1012867040580669</v>
      </c>
      <c r="M82" s="22">
        <f t="shared" si="42"/>
        <v>5.8871527777777777</v>
      </c>
    </row>
    <row r="83" spans="1:13">
      <c r="I83" s="33" t="s">
        <v>93</v>
      </c>
      <c r="J83" s="46">
        <f>AVERAGE(J82:M82)</f>
        <v>6.0323815254661746</v>
      </c>
      <c r="K83" s="22"/>
      <c r="L83" s="22"/>
      <c r="M83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Ruler="0" workbookViewId="0">
      <selection activeCell="L83" sqref="L83"/>
    </sheetView>
  </sheetViews>
  <sheetFormatPr baseColWidth="10" defaultRowHeight="15" x14ac:dyDescent="0"/>
  <cols>
    <col min="1" max="1" width="36.8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>
        <v>1</v>
      </c>
      <c r="J2" s="13">
        <f>SUM(B2,F2)*3</f>
        <v>0</v>
      </c>
      <c r="K2" s="14">
        <f t="shared" ref="K2:M2" si="0">SUM(C2,G2)*3</f>
        <v>0</v>
      </c>
      <c r="L2" s="14">
        <f t="shared" si="0"/>
        <v>0</v>
      </c>
      <c r="M2" s="15">
        <f t="shared" si="0"/>
        <v>3</v>
      </c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1">SUM(C3,G3)*3</f>
        <v>0</v>
      </c>
      <c r="L3" s="5">
        <f t="shared" si="1"/>
        <v>0</v>
      </c>
      <c r="M3" s="6">
        <f t="shared" si="1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2">SUM(C4,G4)*2</f>
        <v>0</v>
      </c>
      <c r="L4" s="5">
        <f t="shared" si="2"/>
        <v>0</v>
      </c>
      <c r="M4" s="6">
        <f>SUM(E4,I4)*2</f>
        <v>0</v>
      </c>
    </row>
    <row r="5" spans="1:13">
      <c r="A5" s="16" t="s">
        <v>5</v>
      </c>
      <c r="B5" s="4"/>
      <c r="C5" s="5"/>
      <c r="D5" s="5">
        <v>10</v>
      </c>
      <c r="E5" s="6">
        <v>2</v>
      </c>
      <c r="F5" s="4"/>
      <c r="G5" s="5">
        <v>4</v>
      </c>
      <c r="H5" s="5">
        <v>2</v>
      </c>
      <c r="I5" s="5"/>
      <c r="J5" s="4">
        <f>SUM(B5,F5)*5</f>
        <v>0</v>
      </c>
      <c r="K5" s="5">
        <f t="shared" ref="K5:M5" si="3">SUM(C5,G5)*5</f>
        <v>20</v>
      </c>
      <c r="L5" s="5">
        <f t="shared" si="3"/>
        <v>60</v>
      </c>
      <c r="M5" s="6">
        <f t="shared" si="3"/>
        <v>10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4">SUM(C6,G6)*3</f>
        <v>0</v>
      </c>
      <c r="L6" s="5">
        <f t="shared" si="4"/>
        <v>0</v>
      </c>
      <c r="M6" s="6">
        <f t="shared" si="4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5">SUM(C7,G7)*1</f>
        <v>0</v>
      </c>
      <c r="L7" s="5">
        <f t="shared" si="5"/>
        <v>0</v>
      </c>
      <c r="M7" s="6">
        <f t="shared" si="5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6">SUM(C8,G8)*4</f>
        <v>0</v>
      </c>
      <c r="L8" s="5">
        <f t="shared" si="6"/>
        <v>0</v>
      </c>
      <c r="M8" s="6">
        <f t="shared" si="6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7">SUM(C9,G9)*6</f>
        <v>0</v>
      </c>
      <c r="L9" s="5">
        <f t="shared" si="7"/>
        <v>0</v>
      </c>
      <c r="M9" s="6">
        <f t="shared" si="7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8">SUM(C10,G10)*3</f>
        <v>0</v>
      </c>
      <c r="L10" s="5">
        <f t="shared" si="8"/>
        <v>0</v>
      </c>
      <c r="M10" s="6">
        <f t="shared" si="8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9">SUM(C13,G13)*7</f>
        <v>0</v>
      </c>
      <c r="L13" s="5">
        <f t="shared" si="9"/>
        <v>0</v>
      </c>
      <c r="M13" s="6">
        <f t="shared" si="9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10">SUM(C14,G14)*4</f>
        <v>0</v>
      </c>
      <c r="L14" s="5">
        <f t="shared" si="10"/>
        <v>0</v>
      </c>
      <c r="M14" s="6">
        <f t="shared" si="10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1">SUM(C17,G17)*2</f>
        <v>0</v>
      </c>
      <c r="L17" s="5">
        <f t="shared" si="11"/>
        <v>0</v>
      </c>
      <c r="M17" s="6">
        <f t="shared" si="11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1"/>
        <v>0</v>
      </c>
      <c r="L18" s="5">
        <f t="shared" si="11"/>
        <v>0</v>
      </c>
      <c r="M18" s="6">
        <f t="shared" si="11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1"/>
        <v>0</v>
      </c>
      <c r="L19" s="5">
        <f t="shared" si="11"/>
        <v>0</v>
      </c>
      <c r="M19" s="6">
        <f t="shared" si="11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1"/>
        <v>0</v>
      </c>
      <c r="L20" s="5">
        <f t="shared" si="11"/>
        <v>0</v>
      </c>
      <c r="M20" s="6">
        <f t="shared" si="11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1"/>
        <v>0</v>
      </c>
      <c r="L21" s="5">
        <f t="shared" si="11"/>
        <v>0</v>
      </c>
      <c r="M21" s="6">
        <f t="shared" si="11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2">SUM(C22,G22)*0</f>
        <v>0</v>
      </c>
      <c r="L22" s="5">
        <f t="shared" si="12"/>
        <v>0</v>
      </c>
      <c r="M22" s="6">
        <f t="shared" si="12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3">SUM(C23,G23)*2</f>
        <v>0</v>
      </c>
      <c r="L23" s="5">
        <f t="shared" si="13"/>
        <v>0</v>
      </c>
      <c r="M23" s="6">
        <f t="shared" si="13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4">SUM(C26,G26)*4</f>
        <v>0</v>
      </c>
      <c r="L26" s="5">
        <f t="shared" si="14"/>
        <v>0</v>
      </c>
      <c r="M26" s="6">
        <f t="shared" si="14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4"/>
        <v>0</v>
      </c>
      <c r="L27" s="5">
        <f t="shared" si="14"/>
        <v>0</v>
      </c>
      <c r="M27" s="6">
        <f t="shared" si="14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5">SUM(C29,G29)*5</f>
        <v>0</v>
      </c>
      <c r="L29" s="11">
        <f t="shared" si="15"/>
        <v>0</v>
      </c>
      <c r="M29" s="12">
        <f t="shared" si="15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6">SUM(C32,G32)*3</f>
        <v>0</v>
      </c>
      <c r="L32" s="5">
        <f t="shared" si="16"/>
        <v>0</v>
      </c>
      <c r="M32" s="6">
        <f t="shared" si="16"/>
        <v>0</v>
      </c>
    </row>
    <row r="33" spans="1:13">
      <c r="A33" s="17" t="s">
        <v>27</v>
      </c>
      <c r="B33" s="4"/>
      <c r="C33" s="5">
        <v>31</v>
      </c>
      <c r="D33" s="5">
        <v>9</v>
      </c>
      <c r="E33" s="6">
        <v>5</v>
      </c>
      <c r="F33" s="4">
        <v>13</v>
      </c>
      <c r="G33" s="5">
        <v>57</v>
      </c>
      <c r="H33" s="5">
        <v>3</v>
      </c>
      <c r="I33" s="5"/>
      <c r="J33" s="4">
        <f>SUM(B33,F33)*4</f>
        <v>52</v>
      </c>
      <c r="K33" s="5">
        <f t="shared" ref="K33:M34" si="17">SUM(C33,G33)*4</f>
        <v>352</v>
      </c>
      <c r="L33" s="5">
        <f t="shared" si="17"/>
        <v>48</v>
      </c>
      <c r="M33" s="6">
        <f t="shared" si="17"/>
        <v>20</v>
      </c>
    </row>
    <row r="34" spans="1:13">
      <c r="A34" s="16" t="s">
        <v>28</v>
      </c>
      <c r="B34" s="4">
        <v>2</v>
      </c>
      <c r="C34" s="5">
        <v>35</v>
      </c>
      <c r="D34" s="5">
        <v>1</v>
      </c>
      <c r="E34" s="6">
        <v>6</v>
      </c>
      <c r="F34" s="4">
        <v>103</v>
      </c>
      <c r="G34" s="5">
        <v>61</v>
      </c>
      <c r="H34" s="5">
        <v>4</v>
      </c>
      <c r="I34" s="5">
        <v>2</v>
      </c>
      <c r="J34" s="4">
        <f>SUM(B34,F34)*4</f>
        <v>420</v>
      </c>
      <c r="K34" s="5">
        <f t="shared" si="17"/>
        <v>384</v>
      </c>
      <c r="L34" s="5">
        <f t="shared" si="17"/>
        <v>20</v>
      </c>
      <c r="M34" s="6">
        <f t="shared" si="17"/>
        <v>32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>
        <v>55</v>
      </c>
      <c r="D37" s="5">
        <v>16</v>
      </c>
      <c r="E37" s="6">
        <v>8</v>
      </c>
      <c r="F37" s="4">
        <v>52</v>
      </c>
      <c r="G37" s="5">
        <v>22</v>
      </c>
      <c r="H37" s="5">
        <v>29</v>
      </c>
      <c r="I37" s="5">
        <v>2</v>
      </c>
      <c r="J37" s="4">
        <f>SUM(B37,F37)*4</f>
        <v>208</v>
      </c>
      <c r="K37" s="5">
        <f t="shared" ref="K37:M38" si="18">SUM(C37,G37)*4</f>
        <v>308</v>
      </c>
      <c r="L37" s="5">
        <f t="shared" si="18"/>
        <v>180</v>
      </c>
      <c r="M37" s="6">
        <f t="shared" si="18"/>
        <v>40</v>
      </c>
    </row>
    <row r="38" spans="1:13">
      <c r="A38" s="16" t="s">
        <v>30</v>
      </c>
      <c r="B38" s="4"/>
      <c r="C38" s="5">
        <v>1</v>
      </c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8"/>
        <v>4</v>
      </c>
      <c r="L38" s="5">
        <f t="shared" si="18"/>
        <v>0</v>
      </c>
      <c r="M38" s="6">
        <f t="shared" si="18"/>
        <v>0</v>
      </c>
    </row>
    <row r="39" spans="1:13">
      <c r="A39" s="16" t="s">
        <v>31</v>
      </c>
      <c r="B39" s="4"/>
      <c r="C39" s="5">
        <v>8</v>
      </c>
      <c r="D39" s="5"/>
      <c r="E39" s="6">
        <v>1</v>
      </c>
      <c r="F39" s="4">
        <v>10</v>
      </c>
      <c r="G39" s="5">
        <v>6</v>
      </c>
      <c r="H39" s="5"/>
      <c r="I39" s="5"/>
      <c r="J39" s="4">
        <f>SUM(B39,F39)*3</f>
        <v>30</v>
      </c>
      <c r="K39" s="5">
        <f t="shared" ref="K39:M39" si="19">SUM(C39,G39)*3</f>
        <v>42</v>
      </c>
      <c r="L39" s="5">
        <f t="shared" si="19"/>
        <v>0</v>
      </c>
      <c r="M39" s="6">
        <f t="shared" si="19"/>
        <v>3</v>
      </c>
    </row>
    <row r="40" spans="1:13">
      <c r="A40" s="16" t="s">
        <v>32</v>
      </c>
      <c r="B40" s="4"/>
      <c r="C40" s="5"/>
      <c r="D40" s="5"/>
      <c r="E40" s="6">
        <v>1</v>
      </c>
      <c r="F40" s="4"/>
      <c r="G40" s="5"/>
      <c r="H40" s="5"/>
      <c r="I40" s="5"/>
      <c r="J40" s="4">
        <f>SUM(B40,F40)*6</f>
        <v>0</v>
      </c>
      <c r="K40" s="5">
        <f t="shared" ref="K40:M40" si="20">SUM(C40,G40)*6</f>
        <v>0</v>
      </c>
      <c r="L40" s="5">
        <f t="shared" si="20"/>
        <v>0</v>
      </c>
      <c r="M40" s="6">
        <f t="shared" si="20"/>
        <v>6</v>
      </c>
    </row>
    <row r="41" spans="1:13">
      <c r="A41" s="16" t="s">
        <v>33</v>
      </c>
      <c r="B41" s="4"/>
      <c r="C41" s="5">
        <v>4</v>
      </c>
      <c r="D41" s="5"/>
      <c r="E41" s="6">
        <v>1</v>
      </c>
      <c r="F41" s="4">
        <v>1</v>
      </c>
      <c r="G41" s="5">
        <v>1</v>
      </c>
      <c r="H41" s="5"/>
      <c r="I41" s="5"/>
      <c r="J41" s="4">
        <f>SUM(B41,F41)*1</f>
        <v>1</v>
      </c>
      <c r="K41" s="5">
        <f t="shared" ref="K41:M41" si="21">SUM(C41,G41)*1</f>
        <v>5</v>
      </c>
      <c r="L41" s="5">
        <f t="shared" si="21"/>
        <v>0</v>
      </c>
      <c r="M41" s="6">
        <f t="shared" si="21"/>
        <v>1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2">SUM(C42,G42)*3</f>
        <v>0</v>
      </c>
      <c r="L42" s="5">
        <f t="shared" si="22"/>
        <v>0</v>
      </c>
      <c r="M42" s="6">
        <f t="shared" si="22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3">SUM(C43,G43)*6</f>
        <v>0</v>
      </c>
      <c r="L43" s="5">
        <f t="shared" si="23"/>
        <v>0</v>
      </c>
      <c r="M43" s="6">
        <f t="shared" si="23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>
        <v>28</v>
      </c>
      <c r="D46" s="5">
        <v>8</v>
      </c>
      <c r="E46" s="6">
        <v>64</v>
      </c>
      <c r="F46" s="4">
        <v>2</v>
      </c>
      <c r="G46" s="5">
        <v>58</v>
      </c>
      <c r="H46" s="5">
        <v>5</v>
      </c>
      <c r="I46" s="5">
        <v>5</v>
      </c>
      <c r="J46" s="4">
        <f>SUM(B46,F46)*3</f>
        <v>6</v>
      </c>
      <c r="K46" s="5">
        <f t="shared" ref="K46:M46" si="24">SUM(C46,G46)*3</f>
        <v>258</v>
      </c>
      <c r="L46" s="5">
        <f t="shared" si="24"/>
        <v>39</v>
      </c>
      <c r="M46" s="6">
        <f t="shared" si="24"/>
        <v>207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5">SUM(C47,G47)*4</f>
        <v>0</v>
      </c>
      <c r="L47" s="5">
        <f t="shared" si="25"/>
        <v>0</v>
      </c>
      <c r="M47" s="6">
        <f t="shared" si="25"/>
        <v>0</v>
      </c>
    </row>
    <row r="48" spans="1:13">
      <c r="A48" s="16" t="s">
        <v>38</v>
      </c>
      <c r="B48" s="4">
        <v>40</v>
      </c>
      <c r="C48" s="5">
        <v>191</v>
      </c>
      <c r="D48" s="5">
        <v>130</v>
      </c>
      <c r="E48" s="6">
        <v>247</v>
      </c>
      <c r="F48" s="4">
        <v>465</v>
      </c>
      <c r="G48" s="5">
        <v>318</v>
      </c>
      <c r="H48" s="5">
        <v>159</v>
      </c>
      <c r="I48" s="5">
        <v>79</v>
      </c>
      <c r="J48" s="4">
        <f>SUM(B48,F48)*6</f>
        <v>3030</v>
      </c>
      <c r="K48" s="5">
        <f t="shared" ref="K48:M51" si="26">SUM(C48,G48)*6</f>
        <v>3054</v>
      </c>
      <c r="L48" s="5">
        <f t="shared" si="26"/>
        <v>1734</v>
      </c>
      <c r="M48" s="6">
        <f t="shared" si="26"/>
        <v>1956</v>
      </c>
    </row>
    <row r="49" spans="1:13">
      <c r="A49" s="16" t="s">
        <v>39</v>
      </c>
      <c r="B49" s="4"/>
      <c r="C49" s="5"/>
      <c r="D49" s="5"/>
      <c r="E49" s="6">
        <v>9</v>
      </c>
      <c r="F49" s="4">
        <v>4</v>
      </c>
      <c r="G49" s="5">
        <v>9</v>
      </c>
      <c r="H49" s="5"/>
      <c r="I49" s="5"/>
      <c r="J49" s="4">
        <f>SUM(B49,F49)*6</f>
        <v>24</v>
      </c>
      <c r="K49" s="5">
        <f t="shared" si="26"/>
        <v>54</v>
      </c>
      <c r="L49" s="5">
        <f t="shared" si="26"/>
        <v>0</v>
      </c>
      <c r="M49" s="6">
        <f t="shared" si="26"/>
        <v>54</v>
      </c>
    </row>
    <row r="50" spans="1:13">
      <c r="A50" s="16" t="s">
        <v>40</v>
      </c>
      <c r="B50" s="4">
        <v>3</v>
      </c>
      <c r="C50" s="5">
        <v>5</v>
      </c>
      <c r="D50" s="5"/>
      <c r="E50" s="6">
        <v>1</v>
      </c>
      <c r="F50" s="4">
        <v>3</v>
      </c>
      <c r="G50" s="5">
        <v>14</v>
      </c>
      <c r="H50" s="5">
        <v>4</v>
      </c>
      <c r="I50" s="5"/>
      <c r="J50" s="4">
        <f>SUM(B50,F50)*6</f>
        <v>36</v>
      </c>
      <c r="K50" s="5">
        <f t="shared" si="26"/>
        <v>114</v>
      </c>
      <c r="L50" s="5">
        <f t="shared" si="26"/>
        <v>24</v>
      </c>
      <c r="M50" s="6">
        <f t="shared" si="26"/>
        <v>6</v>
      </c>
    </row>
    <row r="51" spans="1:13">
      <c r="A51" s="16" t="s">
        <v>41</v>
      </c>
      <c r="B51" s="4"/>
      <c r="C51" s="5">
        <v>2</v>
      </c>
      <c r="D51" s="5"/>
      <c r="E51" s="6">
        <v>3</v>
      </c>
      <c r="F51" s="4">
        <v>4</v>
      </c>
      <c r="G51" s="5"/>
      <c r="H51" s="5"/>
      <c r="I51" s="5"/>
      <c r="J51" s="4">
        <f>SUM(B51,F51)*6</f>
        <v>24</v>
      </c>
      <c r="K51" s="5">
        <f t="shared" si="26"/>
        <v>12</v>
      </c>
      <c r="L51" s="5">
        <f t="shared" si="26"/>
        <v>0</v>
      </c>
      <c r="M51" s="6">
        <f t="shared" si="26"/>
        <v>18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7">SUM(C52,G52)*8</f>
        <v>0</v>
      </c>
      <c r="L52" s="5">
        <f t="shared" si="27"/>
        <v>0</v>
      </c>
      <c r="M52" s="6">
        <f t="shared" si="27"/>
        <v>0</v>
      </c>
    </row>
    <row r="53" spans="1:13">
      <c r="A53" s="16" t="s">
        <v>118</v>
      </c>
      <c r="B53" s="4"/>
      <c r="C53" s="5"/>
      <c r="D53" s="5"/>
      <c r="E53" s="6"/>
      <c r="F53" s="4">
        <v>1</v>
      </c>
      <c r="G53" s="5"/>
      <c r="H53" s="5"/>
      <c r="I53" s="5"/>
      <c r="J53" s="4">
        <f>SUM(B53,F53)*6</f>
        <v>6</v>
      </c>
      <c r="K53" s="4">
        <f t="shared" ref="K53:M53" si="28">SUM(C53,G53)*6</f>
        <v>0</v>
      </c>
      <c r="L53" s="4">
        <f t="shared" si="28"/>
        <v>0</v>
      </c>
      <c r="M53" s="4">
        <f t="shared" si="28"/>
        <v>0</v>
      </c>
    </row>
    <row r="54" spans="1:13">
      <c r="A54" s="16"/>
      <c r="B54" s="4"/>
      <c r="C54" s="5"/>
      <c r="D54" s="5"/>
      <c r="E54" s="6"/>
      <c r="F54" s="4"/>
      <c r="G54" s="5"/>
      <c r="H54" s="5"/>
      <c r="I54" s="5"/>
      <c r="J54" s="4"/>
      <c r="K54" s="5"/>
      <c r="L54" s="5"/>
      <c r="M54" s="6"/>
    </row>
    <row r="55" spans="1:13">
      <c r="A55" s="19" t="s">
        <v>42</v>
      </c>
      <c r="B55" s="10"/>
      <c r="C55" s="11"/>
      <c r="D55" s="11"/>
      <c r="E55" s="12"/>
      <c r="F55" s="10"/>
      <c r="G55" s="11"/>
      <c r="H55" s="11"/>
      <c r="I55" s="11"/>
      <c r="J55" s="10"/>
      <c r="K55" s="11"/>
      <c r="L55" s="11"/>
      <c r="M55" s="12"/>
    </row>
    <row r="56" spans="1:13">
      <c r="A56" s="16" t="s">
        <v>43</v>
      </c>
      <c r="B56" s="4"/>
      <c r="C56" s="5"/>
      <c r="D56" s="5">
        <v>8</v>
      </c>
      <c r="E56" s="6">
        <v>6</v>
      </c>
      <c r="F56" s="4"/>
      <c r="G56" s="5"/>
      <c r="H56" s="5">
        <v>3</v>
      </c>
      <c r="I56" s="5">
        <v>2</v>
      </c>
      <c r="J56" s="4">
        <f>SUM(B56,F56)*6</f>
        <v>0</v>
      </c>
      <c r="K56" s="5">
        <f t="shared" ref="K56:M57" si="29">SUM(C56,G56)*6</f>
        <v>0</v>
      </c>
      <c r="L56" s="5">
        <f t="shared" si="29"/>
        <v>66</v>
      </c>
      <c r="M56" s="6">
        <f t="shared" si="29"/>
        <v>48</v>
      </c>
    </row>
    <row r="57" spans="1:13">
      <c r="A57" s="16" t="s">
        <v>44</v>
      </c>
      <c r="B57" s="4"/>
      <c r="C57" s="5"/>
      <c r="D57" s="5"/>
      <c r="E57" s="6"/>
      <c r="F57" s="4"/>
      <c r="G57" s="5"/>
      <c r="H57" s="5"/>
      <c r="I57" s="5"/>
      <c r="J57" s="4">
        <f>SUM(B57,F57)*6</f>
        <v>0</v>
      </c>
      <c r="K57" s="5">
        <f t="shared" si="29"/>
        <v>0</v>
      </c>
      <c r="L57" s="5">
        <f t="shared" si="29"/>
        <v>0</v>
      </c>
      <c r="M57" s="6">
        <f t="shared" si="29"/>
        <v>0</v>
      </c>
    </row>
    <row r="58" spans="1:13">
      <c r="A58" s="16" t="s">
        <v>45</v>
      </c>
      <c r="B58" s="4"/>
      <c r="C58" s="5"/>
      <c r="D58" s="5"/>
      <c r="E58" s="6">
        <v>1</v>
      </c>
      <c r="F58" s="4"/>
      <c r="G58" s="5"/>
      <c r="H58" s="5"/>
      <c r="I58" s="5">
        <v>1</v>
      </c>
      <c r="J58" s="4">
        <f>SUM(B58,F58)*8</f>
        <v>0</v>
      </c>
      <c r="K58" s="5">
        <f t="shared" ref="K58:M58" si="30">SUM(C58,G58)*8</f>
        <v>0</v>
      </c>
      <c r="L58" s="5">
        <f t="shared" si="30"/>
        <v>0</v>
      </c>
      <c r="M58" s="6">
        <f t="shared" si="30"/>
        <v>16</v>
      </c>
    </row>
    <row r="59" spans="1:13">
      <c r="A59" s="16" t="s">
        <v>46</v>
      </c>
      <c r="B59" s="4"/>
      <c r="C59" s="5"/>
      <c r="D59" s="5">
        <v>1</v>
      </c>
      <c r="E59" s="6"/>
      <c r="F59" s="4"/>
      <c r="G59" s="5"/>
      <c r="H59" s="5"/>
      <c r="I59" s="5"/>
      <c r="J59" s="4">
        <f>SUM(B59,F59)*4</f>
        <v>0</v>
      </c>
      <c r="K59" s="5">
        <f>SUM(C59,G59)*4</f>
        <v>0</v>
      </c>
      <c r="L59" s="5">
        <f t="shared" ref="L59:M59" si="31">SUM(D59,H59)*4</f>
        <v>4</v>
      </c>
      <c r="M59" s="6">
        <f t="shared" si="31"/>
        <v>0</v>
      </c>
    </row>
    <row r="60" spans="1:13">
      <c r="A60" s="16" t="s">
        <v>47</v>
      </c>
      <c r="B60" s="4">
        <v>7</v>
      </c>
      <c r="C60" s="5">
        <v>45</v>
      </c>
      <c r="D60" s="5">
        <v>569</v>
      </c>
      <c r="E60" s="6">
        <v>131</v>
      </c>
      <c r="F60" s="4">
        <v>77</v>
      </c>
      <c r="G60" s="5">
        <v>101</v>
      </c>
      <c r="H60" s="5">
        <v>505</v>
      </c>
      <c r="I60" s="5">
        <v>51</v>
      </c>
      <c r="J60" s="4">
        <f>SUM(B60,F60)*8</f>
        <v>672</v>
      </c>
      <c r="K60" s="5">
        <f t="shared" ref="K60:M60" si="32">SUM(C60,G60)*8</f>
        <v>1168</v>
      </c>
      <c r="L60" s="5">
        <f t="shared" si="32"/>
        <v>8592</v>
      </c>
      <c r="M60" s="6">
        <f t="shared" si="32"/>
        <v>1456</v>
      </c>
    </row>
    <row r="61" spans="1:13">
      <c r="A61" s="16" t="s">
        <v>48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ref="K61:M62" si="33">SUM(C61,G61)*7</f>
        <v>0</v>
      </c>
      <c r="L61" s="5">
        <f t="shared" si="33"/>
        <v>0</v>
      </c>
      <c r="M61" s="6">
        <f t="shared" si="33"/>
        <v>0</v>
      </c>
    </row>
    <row r="62" spans="1:13">
      <c r="A62" s="16" t="s">
        <v>98</v>
      </c>
      <c r="B62" s="4"/>
      <c r="C62" s="5"/>
      <c r="D62" s="5">
        <v>10</v>
      </c>
      <c r="E62" s="6"/>
      <c r="F62" s="4"/>
      <c r="G62" s="5"/>
      <c r="H62" s="5"/>
      <c r="I62" s="5"/>
      <c r="J62" s="4">
        <f>SUM(B62,F62)*7</f>
        <v>0</v>
      </c>
      <c r="K62" s="5">
        <f t="shared" si="33"/>
        <v>0</v>
      </c>
      <c r="L62" s="5">
        <f t="shared" si="33"/>
        <v>70</v>
      </c>
      <c r="M62" s="6">
        <f t="shared" si="33"/>
        <v>0</v>
      </c>
    </row>
    <row r="63" spans="1:13">
      <c r="A63" s="16" t="s">
        <v>50</v>
      </c>
      <c r="B63" s="4"/>
      <c r="C63" s="5"/>
      <c r="D63" s="5"/>
      <c r="E63" s="6"/>
      <c r="F63" s="4"/>
      <c r="G63" s="5"/>
      <c r="H63" s="5"/>
      <c r="I63" s="5"/>
      <c r="J63" s="4">
        <f>SUM(B63,F63)*8</f>
        <v>0</v>
      </c>
      <c r="K63" s="5">
        <f t="shared" ref="K63:M63" si="34">SUM(C63,G63)*8</f>
        <v>0</v>
      </c>
      <c r="L63" s="5">
        <f t="shared" si="34"/>
        <v>0</v>
      </c>
      <c r="M63" s="6">
        <f t="shared" si="34"/>
        <v>0</v>
      </c>
    </row>
    <row r="64" spans="1:13">
      <c r="A64" s="16" t="s">
        <v>70</v>
      </c>
      <c r="B64" s="4">
        <v>1</v>
      </c>
      <c r="C64" s="5">
        <v>4</v>
      </c>
      <c r="D64" s="5"/>
      <c r="E64" s="6">
        <v>3</v>
      </c>
      <c r="F64" s="4">
        <v>1</v>
      </c>
      <c r="G64" s="1" t="s">
        <v>68</v>
      </c>
      <c r="H64" s="5">
        <v>7</v>
      </c>
      <c r="I64" s="5"/>
      <c r="J64" s="4">
        <f>SUM(B64,F64)*5</f>
        <v>10</v>
      </c>
      <c r="K64" s="5">
        <f t="shared" ref="K64:M64" si="35">SUM(C64,G64)*5</f>
        <v>20</v>
      </c>
      <c r="L64" s="5">
        <f t="shared" si="35"/>
        <v>35</v>
      </c>
      <c r="M64" s="6">
        <f t="shared" si="35"/>
        <v>15</v>
      </c>
    </row>
    <row r="65" spans="1:13">
      <c r="A65" s="16" t="s">
        <v>103</v>
      </c>
      <c r="B65" s="4"/>
      <c r="C65" s="5"/>
      <c r="D65" s="5"/>
      <c r="E65" s="6"/>
      <c r="F65" s="4"/>
      <c r="G65" s="5"/>
      <c r="H65" s="5"/>
      <c r="I65" s="5"/>
      <c r="J65" s="4">
        <f>SUM(B65,F65)*8</f>
        <v>0</v>
      </c>
      <c r="K65" s="5">
        <f t="shared" ref="K65:M65" si="36">SUM(C65,G65)*8</f>
        <v>0</v>
      </c>
      <c r="L65" s="5">
        <f t="shared" si="36"/>
        <v>0</v>
      </c>
      <c r="M65" s="6">
        <f t="shared" si="36"/>
        <v>0</v>
      </c>
    </row>
    <row r="66" spans="1:13">
      <c r="A66" s="16" t="s">
        <v>69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ref="K66:M68" si="37">SUM(C66,G66)*6</f>
        <v>0</v>
      </c>
      <c r="L66" s="5">
        <f t="shared" si="37"/>
        <v>0</v>
      </c>
      <c r="M66" s="6">
        <f t="shared" si="37"/>
        <v>0</v>
      </c>
    </row>
    <row r="67" spans="1:13">
      <c r="A67" s="16" t="s">
        <v>105</v>
      </c>
      <c r="B67" s="4"/>
      <c r="C67" s="5">
        <v>5</v>
      </c>
      <c r="D67" s="5">
        <v>1</v>
      </c>
      <c r="E67" s="6"/>
      <c r="F67" s="4">
        <v>1</v>
      </c>
      <c r="G67" s="5"/>
      <c r="H67" s="5"/>
      <c r="I67" s="5"/>
      <c r="J67" s="4">
        <f>SUM(B67,F67)*6</f>
        <v>6</v>
      </c>
      <c r="K67" s="5">
        <f t="shared" si="37"/>
        <v>30</v>
      </c>
      <c r="L67" s="5">
        <f t="shared" si="37"/>
        <v>6</v>
      </c>
      <c r="M67" s="6">
        <f t="shared" si="37"/>
        <v>0</v>
      </c>
    </row>
    <row r="68" spans="1:13">
      <c r="A68" s="41" t="s">
        <v>84</v>
      </c>
      <c r="B68" s="4"/>
      <c r="C68" s="5"/>
      <c r="D68" s="5"/>
      <c r="E68" s="6"/>
      <c r="F68" s="4"/>
      <c r="G68" s="5"/>
      <c r="H68" s="5"/>
      <c r="I68" s="5"/>
      <c r="J68" s="4">
        <f>SUM(B68,F68)*6</f>
        <v>0</v>
      </c>
      <c r="K68" s="5">
        <f t="shared" si="37"/>
        <v>0</v>
      </c>
      <c r="L68" s="5">
        <f t="shared" si="37"/>
        <v>0</v>
      </c>
      <c r="M68" s="6">
        <f t="shared" si="37"/>
        <v>0</v>
      </c>
    </row>
    <row r="69" spans="1:13">
      <c r="A69" s="41" t="s">
        <v>90</v>
      </c>
      <c r="B69" s="4"/>
      <c r="C69" s="5"/>
      <c r="D69" s="5"/>
      <c r="E69" s="6"/>
      <c r="F69" s="4"/>
      <c r="G69" s="5"/>
      <c r="H69" s="5"/>
      <c r="I69" s="5"/>
      <c r="J69" s="4">
        <f>SUM(B69,F69)*8</f>
        <v>0</v>
      </c>
      <c r="K69" s="5">
        <f t="shared" ref="K69:M69" si="38">SUM(C69,G69)*8</f>
        <v>0</v>
      </c>
      <c r="L69" s="5">
        <f t="shared" si="38"/>
        <v>0</v>
      </c>
      <c r="M69" s="6">
        <f t="shared" si="38"/>
        <v>0</v>
      </c>
    </row>
    <row r="70" spans="1:13">
      <c r="A70" s="41" t="s">
        <v>102</v>
      </c>
      <c r="B70" s="4"/>
      <c r="C70" s="5"/>
      <c r="D70" s="5"/>
      <c r="E70" s="6"/>
      <c r="F70" s="4"/>
      <c r="G70" s="5"/>
      <c r="H70" s="5"/>
      <c r="I70" s="5"/>
      <c r="J70" s="4">
        <f>SUM(B70,F70)*6</f>
        <v>0</v>
      </c>
      <c r="K70" s="5">
        <f t="shared" ref="K70:M70" si="39">SUM(C70,G70)*6</f>
        <v>0</v>
      </c>
      <c r="L70" s="5">
        <f t="shared" si="39"/>
        <v>0</v>
      </c>
      <c r="M70" s="6">
        <f t="shared" si="39"/>
        <v>0</v>
      </c>
    </row>
    <row r="71" spans="1:13">
      <c r="A71" s="41" t="s">
        <v>101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 t="shared" ref="K71:M72" si="40">SUM(C71,G71)*8</f>
        <v>0</v>
      </c>
      <c r="L71" s="5">
        <f t="shared" si="40"/>
        <v>0</v>
      </c>
      <c r="M71" s="6">
        <f t="shared" si="40"/>
        <v>0</v>
      </c>
    </row>
    <row r="72" spans="1:13">
      <c r="A72" s="41" t="s">
        <v>99</v>
      </c>
      <c r="B72" s="4"/>
      <c r="C72" s="1" t="s">
        <v>68</v>
      </c>
      <c r="D72" s="1" t="s">
        <v>68</v>
      </c>
      <c r="E72" s="6" t="s">
        <v>68</v>
      </c>
      <c r="F72" s="1" t="s">
        <v>68</v>
      </c>
      <c r="G72" s="1" t="s">
        <v>68</v>
      </c>
      <c r="H72" s="1" t="s">
        <v>68</v>
      </c>
      <c r="I72" s="1" t="s">
        <v>68</v>
      </c>
      <c r="J72" s="4">
        <f>SUM(B72,F72)*8</f>
        <v>0</v>
      </c>
      <c r="K72" s="5">
        <f>SUM(C72,G72)*8</f>
        <v>0</v>
      </c>
      <c r="L72" s="5">
        <f t="shared" si="40"/>
        <v>0</v>
      </c>
      <c r="M72" s="6">
        <f t="shared" si="40"/>
        <v>0</v>
      </c>
    </row>
    <row r="73" spans="1:13">
      <c r="A73" s="16"/>
      <c r="B73" s="4"/>
      <c r="C73" s="5"/>
      <c r="D73" s="5"/>
      <c r="E73" s="6"/>
      <c r="F73" s="4"/>
      <c r="G73" s="5"/>
      <c r="H73" s="5"/>
      <c r="I73" s="5"/>
      <c r="J73" s="4"/>
      <c r="K73" s="5"/>
      <c r="L73" s="5"/>
      <c r="M73" s="6"/>
    </row>
    <row r="74" spans="1:13">
      <c r="A74" s="19" t="s">
        <v>55</v>
      </c>
      <c r="B74" s="10"/>
      <c r="C74" s="11"/>
      <c r="D74" s="11"/>
      <c r="E74" s="12"/>
      <c r="F74" s="10"/>
      <c r="G74" s="11"/>
      <c r="H74" s="11"/>
      <c r="I74" s="11"/>
      <c r="J74" s="10"/>
      <c r="K74" s="11"/>
      <c r="L74" s="11"/>
      <c r="M74" s="12"/>
    </row>
    <row r="75" spans="1:13">
      <c r="A75" s="16" t="s">
        <v>51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53</v>
      </c>
      <c r="B76" s="4" t="s">
        <v>117</v>
      </c>
      <c r="C76" s="1" t="s">
        <v>68</v>
      </c>
      <c r="D76" s="1" t="s">
        <v>68</v>
      </c>
      <c r="E76" s="6" t="s">
        <v>68</v>
      </c>
      <c r="F76" s="1" t="s">
        <v>68</v>
      </c>
      <c r="G76" s="5"/>
      <c r="H76" s="1" t="s">
        <v>68</v>
      </c>
      <c r="I76" s="1" t="s">
        <v>68</v>
      </c>
      <c r="J76" s="4"/>
      <c r="K76" s="5"/>
      <c r="L76" s="5"/>
      <c r="M76" s="6"/>
    </row>
    <row r="77" spans="1:13">
      <c r="A77" s="16" t="s">
        <v>54</v>
      </c>
      <c r="B77" s="4"/>
      <c r="C77" s="1" t="s">
        <v>68</v>
      </c>
      <c r="D77" s="1" t="s">
        <v>68</v>
      </c>
      <c r="E77" s="6" t="s">
        <v>68</v>
      </c>
      <c r="F77" s="1" t="s">
        <v>68</v>
      </c>
      <c r="G77" s="5"/>
      <c r="H77" s="1" t="s">
        <v>68</v>
      </c>
      <c r="I77" s="1" t="s">
        <v>68</v>
      </c>
      <c r="J77" s="4"/>
      <c r="K77" s="5"/>
      <c r="L77" s="5"/>
      <c r="M77" s="6"/>
    </row>
    <row r="78" spans="1:13">
      <c r="A78" s="16" t="s">
        <v>104</v>
      </c>
      <c r="B78" s="4"/>
      <c r="C78" s="5">
        <v>2</v>
      </c>
      <c r="D78" s="5"/>
      <c r="E78" s="5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7"/>
      <c r="K80" s="8"/>
      <c r="L80" s="8"/>
      <c r="M80" s="9"/>
    </row>
    <row r="81" spans="1:13">
      <c r="A81" s="18" t="s">
        <v>52</v>
      </c>
      <c r="B81" s="34">
        <f>SUM(B2:B73)</f>
        <v>53</v>
      </c>
      <c r="C81" s="35">
        <f t="shared" ref="C81:M81" si="41">SUM(C2:C73)</f>
        <v>414</v>
      </c>
      <c r="D81" s="35">
        <f t="shared" si="41"/>
        <v>763</v>
      </c>
      <c r="E81" s="36">
        <f t="shared" si="41"/>
        <v>489</v>
      </c>
      <c r="F81" s="37">
        <f>SUM(F2:F73)</f>
        <v>737</v>
      </c>
      <c r="G81" s="20">
        <f t="shared" si="41"/>
        <v>651</v>
      </c>
      <c r="H81" s="20">
        <f t="shared" si="41"/>
        <v>721</v>
      </c>
      <c r="I81" s="21">
        <f t="shared" si="41"/>
        <v>143</v>
      </c>
      <c r="J81" s="38">
        <f>SUM(J2:J73)</f>
        <v>4525</v>
      </c>
      <c r="K81" s="38">
        <f t="shared" si="41"/>
        <v>5825</v>
      </c>
      <c r="L81" s="38">
        <f t="shared" si="41"/>
        <v>10878</v>
      </c>
      <c r="M81" s="39">
        <f t="shared" si="41"/>
        <v>3891</v>
      </c>
    </row>
    <row r="82" spans="1:13">
      <c r="A82" s="40" t="s">
        <v>95</v>
      </c>
      <c r="B82" s="23">
        <f>SUM(B81,F81)</f>
        <v>790</v>
      </c>
      <c r="C82" s="24">
        <f t="shared" ref="C82:E82" si="42">SUM(C81,G81)</f>
        <v>1065</v>
      </c>
      <c r="D82" s="24">
        <f t="shared" si="42"/>
        <v>1484</v>
      </c>
      <c r="E82" s="25">
        <f t="shared" si="42"/>
        <v>632</v>
      </c>
    </row>
    <row r="83" spans="1:13">
      <c r="I83" s="33" t="s">
        <v>92</v>
      </c>
      <c r="J83" s="22">
        <f>J81/B82</f>
        <v>5.7278481012658231</v>
      </c>
      <c r="K83" s="22">
        <f>K81/C82</f>
        <v>5.469483568075117</v>
      </c>
      <c r="L83" s="22">
        <f t="shared" ref="L83:M83" si="43">L81/D82</f>
        <v>7.3301886792452828</v>
      </c>
      <c r="M83" s="22">
        <f t="shared" si="43"/>
        <v>6.1566455696202533</v>
      </c>
    </row>
    <row r="84" spans="1:13">
      <c r="I84" s="33" t="s">
        <v>93</v>
      </c>
      <c r="J84" s="46">
        <f>AVERAGE(J83:M83)</f>
        <v>6.1710414795516186</v>
      </c>
      <c r="K84" s="22"/>
      <c r="L84" s="22"/>
      <c r="M84" s="22"/>
    </row>
    <row r="85" spans="1:13">
      <c r="J85" s="1"/>
      <c r="K85" s="1"/>
      <c r="L85" s="1"/>
      <c r="M85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Ruler="0" zoomScale="90" workbookViewId="0">
      <selection activeCell="G44" sqref="G44"/>
    </sheetView>
  </sheetViews>
  <sheetFormatPr baseColWidth="10" defaultRowHeight="15" x14ac:dyDescent="0"/>
  <cols>
    <col min="1" max="1" width="37.66406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9</v>
      </c>
      <c r="D5" s="5">
        <v>3</v>
      </c>
      <c r="E5" s="6">
        <v>12</v>
      </c>
      <c r="F5" s="4">
        <v>1</v>
      </c>
      <c r="G5" s="5">
        <v>50</v>
      </c>
      <c r="H5" s="5"/>
      <c r="I5" s="5">
        <v>6</v>
      </c>
      <c r="J5" s="4">
        <f>SUM(B5,F5)*5</f>
        <v>5</v>
      </c>
      <c r="K5" s="5">
        <f t="shared" ref="K5:M5" si="2">SUM(C5,G5)*5</f>
        <v>295</v>
      </c>
      <c r="L5" s="5">
        <f t="shared" si="2"/>
        <v>15</v>
      </c>
      <c r="M5" s="6">
        <f t="shared" si="2"/>
        <v>90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>
        <v>1</v>
      </c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1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>
        <v>1</v>
      </c>
      <c r="G29" s="11"/>
      <c r="H29" s="11"/>
      <c r="I29" s="11"/>
      <c r="J29" s="10">
        <f>SUM(B29,F29)*5</f>
        <v>5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>
        <v>1</v>
      </c>
      <c r="D33" s="5"/>
      <c r="E33" s="6"/>
      <c r="F33" s="4">
        <v>4</v>
      </c>
      <c r="G33" s="5">
        <v>16</v>
      </c>
      <c r="H33" s="5"/>
      <c r="I33" s="5"/>
      <c r="J33" s="4">
        <f>SUM(B33,F33)*4</f>
        <v>16</v>
      </c>
      <c r="K33" s="5">
        <f t="shared" ref="K33:M34" si="16">SUM(C33,G33)*4</f>
        <v>68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/>
      <c r="C34" s="5">
        <v>4</v>
      </c>
      <c r="D34" s="5">
        <v>6</v>
      </c>
      <c r="E34" s="6">
        <v>1</v>
      </c>
      <c r="F34" s="4">
        <v>2</v>
      </c>
      <c r="G34" s="5">
        <v>11</v>
      </c>
      <c r="H34" s="5">
        <v>4</v>
      </c>
      <c r="I34" s="5"/>
      <c r="J34" s="4">
        <f>SUM(B34,F34)*4</f>
        <v>8</v>
      </c>
      <c r="K34" s="5">
        <f t="shared" si="16"/>
        <v>60</v>
      </c>
      <c r="L34" s="5">
        <f t="shared" si="16"/>
        <v>40</v>
      </c>
      <c r="M34" s="6">
        <f t="shared" si="16"/>
        <v>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>
        <v>4</v>
      </c>
      <c r="D37" s="5">
        <v>6</v>
      </c>
      <c r="E37" s="6">
        <v>3</v>
      </c>
      <c r="F37" s="4">
        <v>11</v>
      </c>
      <c r="G37" s="5">
        <v>19</v>
      </c>
      <c r="H37" s="5"/>
      <c r="I37" s="5"/>
      <c r="J37" s="4">
        <f>SUM(B37,F37)*4</f>
        <v>44</v>
      </c>
      <c r="K37" s="5">
        <f t="shared" ref="K37:M38" si="17">SUM(C37,G37)*4</f>
        <v>92</v>
      </c>
      <c r="L37" s="5">
        <f t="shared" si="17"/>
        <v>24</v>
      </c>
      <c r="M37" s="6">
        <f t="shared" si="17"/>
        <v>12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>
        <v>1</v>
      </c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4</v>
      </c>
    </row>
    <row r="39" spans="1:13">
      <c r="A39" s="16" t="s">
        <v>31</v>
      </c>
      <c r="B39" s="4"/>
      <c r="C39" s="5">
        <v>2</v>
      </c>
      <c r="D39" s="5"/>
      <c r="E39" s="6">
        <v>1</v>
      </c>
      <c r="F39" s="4"/>
      <c r="G39" s="5">
        <v>42</v>
      </c>
      <c r="H39" s="5"/>
      <c r="I39" s="5">
        <v>1</v>
      </c>
      <c r="J39" s="4">
        <f>SUM(B39,F39)*3</f>
        <v>0</v>
      </c>
      <c r="K39" s="5">
        <f t="shared" ref="K39:M39" si="18">SUM(C39,G39)*3</f>
        <v>132</v>
      </c>
      <c r="L39" s="5">
        <f t="shared" si="18"/>
        <v>0</v>
      </c>
      <c r="M39" s="6">
        <f t="shared" si="18"/>
        <v>6</v>
      </c>
    </row>
    <row r="40" spans="1:13">
      <c r="A40" s="16" t="s">
        <v>32</v>
      </c>
      <c r="B40" s="4"/>
      <c r="C40" s="5"/>
      <c r="D40" s="5"/>
      <c r="E40" s="6"/>
      <c r="F40" s="4">
        <v>1</v>
      </c>
      <c r="G40" s="5">
        <v>15</v>
      </c>
      <c r="H40" s="5"/>
      <c r="I40" s="5">
        <v>3</v>
      </c>
      <c r="J40" s="4">
        <f>SUM(B40,F40)*6</f>
        <v>6</v>
      </c>
      <c r="K40" s="5">
        <f t="shared" ref="K40:M40" si="19">SUM(C40,G40)*6</f>
        <v>90</v>
      </c>
      <c r="L40" s="5">
        <f t="shared" si="19"/>
        <v>0</v>
      </c>
      <c r="M40" s="6">
        <f t="shared" si="19"/>
        <v>18</v>
      </c>
    </row>
    <row r="41" spans="1:13">
      <c r="A41" s="16" t="s">
        <v>33</v>
      </c>
      <c r="B41" s="4"/>
      <c r="C41" s="5">
        <v>4</v>
      </c>
      <c r="D41" s="5"/>
      <c r="E41" s="6">
        <v>1</v>
      </c>
      <c r="F41" s="4"/>
      <c r="G41" s="5">
        <v>4</v>
      </c>
      <c r="H41" s="5"/>
      <c r="I41" s="5"/>
      <c r="J41" s="4">
        <f>SUM(B41,F41)*1</f>
        <v>0</v>
      </c>
      <c r="K41" s="5">
        <f t="shared" ref="K41:M41" si="20">SUM(C41,G41)*1</f>
        <v>8</v>
      </c>
      <c r="L41" s="5">
        <f t="shared" si="20"/>
        <v>0</v>
      </c>
      <c r="M41" s="6">
        <f t="shared" si="20"/>
        <v>1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6</v>
      </c>
      <c r="C46" s="5">
        <v>2</v>
      </c>
      <c r="D46" s="5"/>
      <c r="E46" s="6">
        <v>1</v>
      </c>
      <c r="F46" s="4">
        <v>10</v>
      </c>
      <c r="G46" s="5">
        <v>29</v>
      </c>
      <c r="H46" s="5"/>
      <c r="I46" s="5">
        <v>4</v>
      </c>
      <c r="J46" s="4">
        <f>SUM(B46,F46)*3</f>
        <v>48</v>
      </c>
      <c r="K46" s="5">
        <f t="shared" ref="K46:M46" si="23">SUM(C46,G46)*3</f>
        <v>93</v>
      </c>
      <c r="L46" s="5">
        <f t="shared" si="23"/>
        <v>0</v>
      </c>
      <c r="M46" s="6">
        <f t="shared" si="23"/>
        <v>15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580</v>
      </c>
      <c r="C48" s="5">
        <v>1006</v>
      </c>
      <c r="D48" s="5">
        <v>459</v>
      </c>
      <c r="E48" s="6">
        <v>461</v>
      </c>
      <c r="F48" s="4">
        <v>792</v>
      </c>
      <c r="G48" s="5">
        <v>522</v>
      </c>
      <c r="H48" s="5">
        <v>308</v>
      </c>
      <c r="I48" s="5">
        <v>477</v>
      </c>
      <c r="J48" s="4">
        <f>SUM(B48,F48)*6</f>
        <v>8232</v>
      </c>
      <c r="K48" s="5">
        <f t="shared" ref="K48:M51" si="25">SUM(C48,G48)*6</f>
        <v>9168</v>
      </c>
      <c r="L48" s="5">
        <f t="shared" si="25"/>
        <v>4602</v>
      </c>
      <c r="M48" s="6">
        <f t="shared" si="25"/>
        <v>5628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>
        <v>2</v>
      </c>
      <c r="I49" s="5"/>
      <c r="J49" s="4">
        <f>SUM(B49,F49)*6</f>
        <v>0</v>
      </c>
      <c r="K49" s="5">
        <f t="shared" si="25"/>
        <v>0</v>
      </c>
      <c r="L49" s="5">
        <f t="shared" si="25"/>
        <v>12</v>
      </c>
      <c r="M49" s="6">
        <f t="shared" si="25"/>
        <v>0</v>
      </c>
    </row>
    <row r="50" spans="1:13">
      <c r="A50" s="16" t="s">
        <v>40</v>
      </c>
      <c r="B50" s="4">
        <v>10</v>
      </c>
      <c r="C50" s="5">
        <v>33</v>
      </c>
      <c r="D50" s="5"/>
      <c r="E50" s="6">
        <v>11</v>
      </c>
      <c r="F50" s="4">
        <v>7</v>
      </c>
      <c r="G50" s="5">
        <v>39</v>
      </c>
      <c r="H50" s="5">
        <v>1</v>
      </c>
      <c r="I50" s="5">
        <v>2</v>
      </c>
      <c r="J50" s="4">
        <f>SUM(B50,F50)*6</f>
        <v>102</v>
      </c>
      <c r="K50" s="5">
        <f t="shared" si="25"/>
        <v>432</v>
      </c>
      <c r="L50" s="5">
        <f t="shared" si="25"/>
        <v>6</v>
      </c>
      <c r="M50" s="6">
        <f t="shared" si="25"/>
        <v>78</v>
      </c>
    </row>
    <row r="51" spans="1:13">
      <c r="A51" s="16" t="s">
        <v>41</v>
      </c>
      <c r="B51" s="4"/>
      <c r="C51" s="5">
        <v>3</v>
      </c>
      <c r="D51" s="5"/>
      <c r="E51" s="6">
        <v>2</v>
      </c>
      <c r="F51" s="4">
        <v>2</v>
      </c>
      <c r="G51" s="5">
        <v>5</v>
      </c>
      <c r="H51" s="5"/>
      <c r="I51" s="5">
        <v>6</v>
      </c>
      <c r="J51" s="4">
        <f>SUM(B51,F51)*6</f>
        <v>12</v>
      </c>
      <c r="K51" s="5">
        <f t="shared" si="25"/>
        <v>48</v>
      </c>
      <c r="L51" s="5">
        <f t="shared" si="25"/>
        <v>0</v>
      </c>
      <c r="M51" s="6">
        <f t="shared" si="25"/>
        <v>48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>
        <v>9</v>
      </c>
      <c r="E55" s="6">
        <v>1</v>
      </c>
      <c r="F55" s="4"/>
      <c r="G55" s="5">
        <v>1</v>
      </c>
      <c r="H55" s="5">
        <v>33</v>
      </c>
      <c r="I55" s="5">
        <v>4</v>
      </c>
      <c r="J55" s="4">
        <f>SUM(B55,F55)*6</f>
        <v>0</v>
      </c>
      <c r="K55" s="5">
        <f t="shared" ref="K55:M56" si="27">SUM(C55,G55)*6</f>
        <v>6</v>
      </c>
      <c r="L55" s="5">
        <f t="shared" si="27"/>
        <v>252</v>
      </c>
      <c r="M55" s="6">
        <f t="shared" si="27"/>
        <v>30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>
        <v>1</v>
      </c>
      <c r="H57" s="5">
        <v>5</v>
      </c>
      <c r="I57" s="5"/>
      <c r="J57" s="4">
        <f>SUM(B57,F57)*8</f>
        <v>0</v>
      </c>
      <c r="K57" s="5">
        <f t="shared" ref="K57:M57" si="28">SUM(C57,G57)*8</f>
        <v>8</v>
      </c>
      <c r="L57" s="5">
        <f t="shared" si="28"/>
        <v>40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9</v>
      </c>
      <c r="C59" s="5">
        <v>111</v>
      </c>
      <c r="D59" s="5">
        <v>198</v>
      </c>
      <c r="E59" s="6">
        <v>21</v>
      </c>
      <c r="F59" s="4">
        <v>80</v>
      </c>
      <c r="G59" s="5">
        <v>73</v>
      </c>
      <c r="H59" s="5">
        <v>101</v>
      </c>
      <c r="I59" s="5">
        <v>47</v>
      </c>
      <c r="J59" s="4">
        <f>SUM(B59,F59)*8</f>
        <v>712</v>
      </c>
      <c r="K59" s="5">
        <f t="shared" ref="K59:M59" si="30">SUM(C59,G59)*8</f>
        <v>1472</v>
      </c>
      <c r="L59" s="5">
        <f t="shared" si="30"/>
        <v>2392</v>
      </c>
      <c r="M59" s="6">
        <f t="shared" si="30"/>
        <v>544</v>
      </c>
    </row>
    <row r="60" spans="1:13">
      <c r="A60" s="16" t="s">
        <v>48</v>
      </c>
      <c r="B60" s="4"/>
      <c r="C60" s="5">
        <v>1</v>
      </c>
      <c r="D60" s="5"/>
      <c r="E60" s="6"/>
      <c r="F60" s="4">
        <v>1</v>
      </c>
      <c r="G60" s="5"/>
      <c r="H60" s="5"/>
      <c r="I60" s="5"/>
      <c r="J60" s="4">
        <f>SUM(B60,F60)*7</f>
        <v>7</v>
      </c>
      <c r="K60" s="5">
        <f t="shared" ref="K60:M61" si="31">SUM(C60,G60)*7</f>
        <v>7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>
        <v>2</v>
      </c>
      <c r="C63" s="5">
        <v>7</v>
      </c>
      <c r="D63" s="5"/>
      <c r="E63" s="6">
        <v>3</v>
      </c>
      <c r="F63" s="4">
        <v>9</v>
      </c>
      <c r="G63" s="5">
        <v>8</v>
      </c>
      <c r="H63" s="5">
        <v>2</v>
      </c>
      <c r="I63" s="5">
        <v>1</v>
      </c>
      <c r="J63" s="4">
        <f>SUM(B63,F63)*5</f>
        <v>55</v>
      </c>
      <c r="K63" s="5">
        <f t="shared" ref="K63:M63" si="33">SUM(C63,G63)*5</f>
        <v>75</v>
      </c>
      <c r="L63" s="5">
        <f t="shared" si="33"/>
        <v>10</v>
      </c>
      <c r="M63" s="6">
        <f t="shared" si="33"/>
        <v>20</v>
      </c>
    </row>
    <row r="64" spans="1:13">
      <c r="A64" s="16" t="s">
        <v>103</v>
      </c>
      <c r="B64" s="4"/>
      <c r="C64" s="5"/>
      <c r="D64" s="5"/>
      <c r="E64" s="6">
        <v>3</v>
      </c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24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>
        <v>1</v>
      </c>
      <c r="F66" s="4"/>
      <c r="G66" s="5">
        <v>1</v>
      </c>
      <c r="H66" s="5"/>
      <c r="I66" s="5"/>
      <c r="J66" s="4">
        <f>SUM(B66,F66)*6</f>
        <v>0</v>
      </c>
      <c r="K66" s="4">
        <f t="shared" si="35"/>
        <v>6</v>
      </c>
      <c r="L66" s="4">
        <f t="shared" si="35"/>
        <v>0</v>
      </c>
      <c r="M66" s="4">
        <f t="shared" si="35"/>
        <v>6</v>
      </c>
    </row>
    <row r="67" spans="1:13">
      <c r="A67" s="41" t="s">
        <v>84</v>
      </c>
      <c r="B67" s="4"/>
      <c r="C67" s="5">
        <v>1</v>
      </c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6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1" t="s">
        <v>68</v>
      </c>
      <c r="D71" s="1" t="s">
        <v>68</v>
      </c>
      <c r="E71" s="6" t="s">
        <v>68</v>
      </c>
      <c r="F71" s="1" t="s">
        <v>68</v>
      </c>
      <c r="G71" s="1" t="s">
        <v>68</v>
      </c>
      <c r="H71" s="1" t="s">
        <v>68</v>
      </c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116</v>
      </c>
      <c r="B77" s="4"/>
      <c r="C77" s="5"/>
      <c r="D77" s="5"/>
      <c r="E77" s="6"/>
      <c r="F77" s="4"/>
      <c r="G77" s="5">
        <v>1</v>
      </c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607</v>
      </c>
      <c r="C80" s="35">
        <f t="shared" ref="C80:M80" si="39">SUM(C2:C72)</f>
        <v>1188</v>
      </c>
      <c r="D80" s="35">
        <f t="shared" si="39"/>
        <v>682</v>
      </c>
      <c r="E80" s="36">
        <f t="shared" si="39"/>
        <v>522</v>
      </c>
      <c r="F80" s="37">
        <f>SUM(F2:F72)</f>
        <v>921</v>
      </c>
      <c r="G80" s="20">
        <f t="shared" si="39"/>
        <v>836</v>
      </c>
      <c r="H80" s="20">
        <f t="shared" si="39"/>
        <v>456</v>
      </c>
      <c r="I80" s="21">
        <f t="shared" si="39"/>
        <v>552</v>
      </c>
      <c r="J80" s="38">
        <f>SUM(J2:J72)</f>
        <v>9252</v>
      </c>
      <c r="K80" s="38">
        <f t="shared" si="39"/>
        <v>12066</v>
      </c>
      <c r="L80" s="38">
        <f t="shared" si="39"/>
        <v>7394</v>
      </c>
      <c r="M80" s="39">
        <f t="shared" si="39"/>
        <v>6528</v>
      </c>
    </row>
    <row r="81" spans="1:13">
      <c r="A81" s="40" t="s">
        <v>95</v>
      </c>
      <c r="B81" s="23">
        <f>SUM(B80,F80)</f>
        <v>1528</v>
      </c>
      <c r="C81" s="24">
        <f t="shared" ref="C81:E81" si="40">SUM(C80,G80)</f>
        <v>2024</v>
      </c>
      <c r="D81" s="24">
        <f t="shared" si="40"/>
        <v>1138</v>
      </c>
      <c r="E81" s="25">
        <f t="shared" si="40"/>
        <v>1074</v>
      </c>
    </row>
    <row r="82" spans="1:13">
      <c r="I82" s="33" t="s">
        <v>92</v>
      </c>
      <c r="J82" s="22">
        <f>J80/B81</f>
        <v>6.0549738219895284</v>
      </c>
      <c r="K82" s="22">
        <f>K80/C81</f>
        <v>5.9614624505928857</v>
      </c>
      <c r="L82" s="22">
        <f t="shared" ref="L82:M82" si="41">L80/D81</f>
        <v>6.497363796133568</v>
      </c>
      <c r="M82" s="22">
        <f t="shared" si="41"/>
        <v>6.0782122905027931</v>
      </c>
    </row>
    <row r="83" spans="1:13">
      <c r="I83" s="33" t="s">
        <v>93</v>
      </c>
      <c r="J83" s="46">
        <f>AVERAGE(J82:M82)</f>
        <v>6.1480030898046936</v>
      </c>
      <c r="K83" s="22"/>
      <c r="L83" s="22"/>
      <c r="M83" s="22"/>
    </row>
    <row r="84" spans="1:13">
      <c r="J84" s="1"/>
      <c r="K84" s="1"/>
      <c r="L84" s="1"/>
      <c r="M84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Ruler="0" workbookViewId="0">
      <selection activeCell="K83" sqref="K83"/>
    </sheetView>
  </sheetViews>
  <sheetFormatPr baseColWidth="10" defaultRowHeight="15" x14ac:dyDescent="0"/>
  <cols>
    <col min="1" max="1" width="38.3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2</v>
      </c>
      <c r="C5" s="5">
        <v>11</v>
      </c>
      <c r="D5" s="5">
        <v>38</v>
      </c>
      <c r="E5" s="6">
        <v>10</v>
      </c>
      <c r="F5" s="4">
        <v>4</v>
      </c>
      <c r="G5" s="5">
        <v>6</v>
      </c>
      <c r="H5" s="5">
        <v>6</v>
      </c>
      <c r="I5" s="5">
        <v>36</v>
      </c>
      <c r="J5" s="4">
        <f>SUM(B5,F5)*5</f>
        <v>30</v>
      </c>
      <c r="K5" s="5">
        <f t="shared" ref="K5:M5" si="2">SUM(C5,G5)*5</f>
        <v>85</v>
      </c>
      <c r="L5" s="5">
        <f t="shared" si="2"/>
        <v>220</v>
      </c>
      <c r="M5" s="6">
        <f t="shared" si="2"/>
        <v>230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26</v>
      </c>
      <c r="C34" s="5">
        <v>8</v>
      </c>
      <c r="D34" s="5">
        <v>3</v>
      </c>
      <c r="E34" s="6"/>
      <c r="F34" s="4">
        <v>11</v>
      </c>
      <c r="G34" s="5"/>
      <c r="H34" s="5"/>
      <c r="I34" s="5"/>
      <c r="J34" s="4">
        <f>SUM(B34,F34)*4</f>
        <v>148</v>
      </c>
      <c r="K34" s="5">
        <f t="shared" si="16"/>
        <v>32</v>
      </c>
      <c r="L34" s="5">
        <f t="shared" si="16"/>
        <v>12</v>
      </c>
      <c r="M34" s="6">
        <f t="shared" si="16"/>
        <v>0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18</v>
      </c>
      <c r="C37" s="5">
        <v>3</v>
      </c>
      <c r="D37" s="5">
        <v>4</v>
      </c>
      <c r="E37" s="6">
        <v>1</v>
      </c>
      <c r="F37" s="4">
        <v>26</v>
      </c>
      <c r="G37" s="5">
        <v>2</v>
      </c>
      <c r="H37" s="5"/>
      <c r="I37" s="5">
        <v>1</v>
      </c>
      <c r="J37" s="4">
        <f>SUM(B37,F37)*4</f>
        <v>176</v>
      </c>
      <c r="K37" s="5">
        <f t="shared" ref="K37:M38" si="17">SUM(C37,G37)*4</f>
        <v>20</v>
      </c>
      <c r="L37" s="5">
        <f t="shared" si="17"/>
        <v>16</v>
      </c>
      <c r="M37" s="6">
        <f t="shared" si="17"/>
        <v>8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>
        <v>2</v>
      </c>
      <c r="D39" s="5"/>
      <c r="E39" s="6"/>
      <c r="F39" s="4">
        <v>2</v>
      </c>
      <c r="G39" s="5"/>
      <c r="H39" s="5"/>
      <c r="I39" s="5"/>
      <c r="J39" s="4">
        <f>SUM(B39,F39)*3</f>
        <v>6</v>
      </c>
      <c r="K39" s="5">
        <f t="shared" ref="K39:M39" si="18">SUM(C39,G39)*3</f>
        <v>6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>
        <v>1</v>
      </c>
      <c r="D40" s="5">
        <v>2</v>
      </c>
      <c r="E40" s="6">
        <v>3</v>
      </c>
      <c r="F40" s="4">
        <v>4</v>
      </c>
      <c r="G40" s="5"/>
      <c r="H40" s="5"/>
      <c r="I40" s="5">
        <v>7</v>
      </c>
      <c r="J40" s="4">
        <f>SUM(B40,F40)*6</f>
        <v>24</v>
      </c>
      <c r="K40" s="5">
        <f t="shared" ref="K40:M40" si="19">SUM(C40,G40)*6</f>
        <v>6</v>
      </c>
      <c r="L40" s="5">
        <f t="shared" si="19"/>
        <v>12</v>
      </c>
      <c r="M40" s="6">
        <f t="shared" si="19"/>
        <v>60</v>
      </c>
    </row>
    <row r="41" spans="1:13">
      <c r="A41" s="16" t="s">
        <v>33</v>
      </c>
      <c r="B41" s="4">
        <v>1</v>
      </c>
      <c r="C41" s="5">
        <v>1</v>
      </c>
      <c r="D41" s="5"/>
      <c r="E41" s="6"/>
      <c r="F41" s="4">
        <v>1</v>
      </c>
      <c r="G41" s="5"/>
      <c r="H41" s="5"/>
      <c r="I41" s="5"/>
      <c r="J41" s="4">
        <f>SUM(B41,F41)*1</f>
        <v>2</v>
      </c>
      <c r="K41" s="5">
        <f t="shared" ref="K41:M41" si="20">SUM(C41,G41)*1</f>
        <v>1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8</v>
      </c>
      <c r="C46" s="5">
        <v>2</v>
      </c>
      <c r="D46" s="5">
        <v>1</v>
      </c>
      <c r="E46" s="6"/>
      <c r="F46" s="4">
        <v>30</v>
      </c>
      <c r="G46" s="5"/>
      <c r="H46" s="5">
        <v>1</v>
      </c>
      <c r="I46" s="5"/>
      <c r="J46" s="4">
        <f>SUM(B46,F46)*3</f>
        <v>114</v>
      </c>
      <c r="K46" s="5">
        <f t="shared" ref="K46:M46" si="23">SUM(C46,G46)*3</f>
        <v>6</v>
      </c>
      <c r="L46" s="5">
        <f t="shared" si="23"/>
        <v>6</v>
      </c>
      <c r="M46" s="6">
        <f t="shared" si="23"/>
        <v>0</v>
      </c>
    </row>
    <row r="47" spans="1:13">
      <c r="A47" s="16" t="s">
        <v>37</v>
      </c>
      <c r="B47" s="4"/>
      <c r="C47" s="5"/>
      <c r="D47" s="5">
        <v>1</v>
      </c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4</v>
      </c>
      <c r="M47" s="6">
        <f t="shared" si="24"/>
        <v>0</v>
      </c>
    </row>
    <row r="48" spans="1:13">
      <c r="A48" s="16" t="s">
        <v>38</v>
      </c>
      <c r="B48" s="4">
        <v>317</v>
      </c>
      <c r="C48" s="5">
        <v>321</v>
      </c>
      <c r="D48" s="5">
        <v>1433</v>
      </c>
      <c r="E48" s="6">
        <v>201</v>
      </c>
      <c r="F48" s="4">
        <v>643</v>
      </c>
      <c r="G48" s="5">
        <v>206</v>
      </c>
      <c r="H48" s="5">
        <v>268</v>
      </c>
      <c r="I48" s="5">
        <v>276</v>
      </c>
      <c r="J48" s="4">
        <f>SUM(B48,F48)*6</f>
        <v>5760</v>
      </c>
      <c r="K48" s="5">
        <f t="shared" ref="K48:M51" si="25">SUM(C48,G48)*6</f>
        <v>3162</v>
      </c>
      <c r="L48" s="5">
        <f t="shared" si="25"/>
        <v>10206</v>
      </c>
      <c r="M48" s="6">
        <f t="shared" si="25"/>
        <v>2862</v>
      </c>
    </row>
    <row r="49" spans="1:13">
      <c r="A49" s="16" t="s">
        <v>39</v>
      </c>
      <c r="B49" s="4"/>
      <c r="C49" s="5"/>
      <c r="D49" s="5"/>
      <c r="E49" s="6"/>
      <c r="F49" s="4">
        <v>4</v>
      </c>
      <c r="G49" s="5"/>
      <c r="H49" s="5"/>
      <c r="I49" s="5"/>
      <c r="J49" s="4">
        <f>SUM(B49,F49)*6</f>
        <v>24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1</v>
      </c>
      <c r="C50" s="5"/>
      <c r="D50" s="5">
        <v>4</v>
      </c>
      <c r="E50" s="6"/>
      <c r="F50" s="4">
        <v>5</v>
      </c>
      <c r="G50" s="5"/>
      <c r="H50" s="5">
        <v>1</v>
      </c>
      <c r="I50" s="5">
        <v>4</v>
      </c>
      <c r="J50" s="4">
        <f>SUM(B50,F50)*6</f>
        <v>36</v>
      </c>
      <c r="K50" s="5">
        <f t="shared" si="25"/>
        <v>0</v>
      </c>
      <c r="L50" s="5">
        <f t="shared" si="25"/>
        <v>30</v>
      </c>
      <c r="M50" s="6">
        <f t="shared" si="25"/>
        <v>24</v>
      </c>
    </row>
    <row r="51" spans="1:13">
      <c r="A51" s="16" t="s">
        <v>41</v>
      </c>
      <c r="B51" s="4">
        <v>4</v>
      </c>
      <c r="C51" s="5"/>
      <c r="D51" s="5"/>
      <c r="E51" s="6"/>
      <c r="F51" s="4">
        <v>5</v>
      </c>
      <c r="G51" s="5"/>
      <c r="H51" s="5"/>
      <c r="I51" s="5"/>
      <c r="J51" s="4">
        <f>SUM(B51,F51)*6</f>
        <v>54</v>
      </c>
      <c r="K51" s="5">
        <f t="shared" si="25"/>
        <v>0</v>
      </c>
      <c r="L51" s="5">
        <f t="shared" si="25"/>
        <v>0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>
        <v>21</v>
      </c>
      <c r="E55" s="6">
        <v>11</v>
      </c>
      <c r="F55" s="4">
        <v>137</v>
      </c>
      <c r="G55" s="5">
        <v>43</v>
      </c>
      <c r="H55" s="5">
        <v>10</v>
      </c>
      <c r="I55" s="5">
        <v>2</v>
      </c>
      <c r="J55" s="4">
        <f>SUM(B55,F55)*6</f>
        <v>822</v>
      </c>
      <c r="K55" s="5">
        <f t="shared" ref="K55:M56" si="27">SUM(C55,G55)*6</f>
        <v>258</v>
      </c>
      <c r="L55" s="5">
        <f t="shared" si="27"/>
        <v>186</v>
      </c>
      <c r="M55" s="6">
        <f t="shared" si="27"/>
        <v>78</v>
      </c>
    </row>
    <row r="56" spans="1:13">
      <c r="A56" s="16" t="s">
        <v>44</v>
      </c>
      <c r="B56" s="4"/>
      <c r="C56" s="5"/>
      <c r="D56" s="5">
        <v>1</v>
      </c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6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>
        <v>1</v>
      </c>
      <c r="G57" s="5">
        <v>1</v>
      </c>
      <c r="H57" s="5"/>
      <c r="I57" s="5"/>
      <c r="J57" s="4">
        <f>SUM(B57,F57)*8</f>
        <v>8</v>
      </c>
      <c r="K57" s="5">
        <f t="shared" ref="K57:M57" si="28">SUM(C57,G57)*8</f>
        <v>8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>
        <v>1</v>
      </c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4</v>
      </c>
      <c r="M58" s="6">
        <f t="shared" si="29"/>
        <v>0</v>
      </c>
    </row>
    <row r="59" spans="1:13">
      <c r="A59" s="16" t="s">
        <v>47</v>
      </c>
      <c r="B59" s="4">
        <v>20</v>
      </c>
      <c r="C59" s="5">
        <v>87</v>
      </c>
      <c r="D59" s="5">
        <v>154</v>
      </c>
      <c r="E59" s="6">
        <v>31</v>
      </c>
      <c r="F59" s="4">
        <v>73</v>
      </c>
      <c r="G59" s="5">
        <v>92</v>
      </c>
      <c r="H59" s="5">
        <v>20</v>
      </c>
      <c r="I59" s="5">
        <v>22</v>
      </c>
      <c r="J59" s="4">
        <f>SUM(B59,F59)*8</f>
        <v>744</v>
      </c>
      <c r="K59" s="5">
        <f t="shared" ref="K59:M59" si="30">SUM(C59,G59)*8</f>
        <v>1432</v>
      </c>
      <c r="L59" s="5">
        <f t="shared" si="30"/>
        <v>1392</v>
      </c>
      <c r="M59" s="6">
        <f t="shared" si="30"/>
        <v>424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1" t="s">
        <v>68</v>
      </c>
      <c r="E63" s="6">
        <v>1</v>
      </c>
      <c r="F63" s="4"/>
      <c r="G63" s="5">
        <v>1</v>
      </c>
      <c r="H63" s="5">
        <v>1</v>
      </c>
      <c r="I63" s="5">
        <v>4</v>
      </c>
      <c r="J63" s="4">
        <f>SUM(B63,F63)*5</f>
        <v>0</v>
      </c>
      <c r="K63" s="5">
        <f t="shared" ref="K63:M63" si="33">SUM(C63,G63)*5</f>
        <v>5</v>
      </c>
      <c r="L63" s="5">
        <f t="shared" si="33"/>
        <v>5</v>
      </c>
      <c r="M63" s="6">
        <f t="shared" si="33"/>
        <v>25</v>
      </c>
    </row>
    <row r="64" spans="1:13">
      <c r="A64" s="16" t="s">
        <v>103</v>
      </c>
      <c r="B64" s="4"/>
      <c r="C64" s="5"/>
      <c r="D64" s="1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>
        <v>1</v>
      </c>
      <c r="G66" s="5"/>
      <c r="H66" s="5"/>
      <c r="I66" s="5"/>
      <c r="J66" s="4">
        <f>SUM(B66,F66)*6</f>
        <v>6</v>
      </c>
      <c r="K66" s="4">
        <f t="shared" si="35"/>
        <v>0</v>
      </c>
      <c r="L66" s="4">
        <f t="shared" si="35"/>
        <v>0</v>
      </c>
      <c r="M66" s="4">
        <f t="shared" si="35"/>
        <v>0</v>
      </c>
    </row>
    <row r="67" spans="1:13">
      <c r="A67" s="41" t="s">
        <v>84</v>
      </c>
      <c r="B67" s="4"/>
      <c r="C67" s="5"/>
      <c r="D67" s="5">
        <v>1</v>
      </c>
      <c r="E67" s="6"/>
      <c r="F67" s="4"/>
      <c r="G67" s="5"/>
      <c r="H67" s="5"/>
      <c r="I67" s="5">
        <v>1</v>
      </c>
      <c r="J67" s="4">
        <f>SUM(B67,F67)*6</f>
        <v>0</v>
      </c>
      <c r="K67" s="5">
        <f t="shared" si="35"/>
        <v>0</v>
      </c>
      <c r="L67" s="5">
        <f t="shared" si="35"/>
        <v>6</v>
      </c>
      <c r="M67" s="6">
        <f t="shared" si="35"/>
        <v>6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1" t="s">
        <v>68</v>
      </c>
      <c r="C71" s="1" t="s">
        <v>68</v>
      </c>
      <c r="D71" s="5"/>
      <c r="E71" s="6"/>
      <c r="F71" s="4">
        <v>6</v>
      </c>
      <c r="G71" s="5">
        <v>4</v>
      </c>
      <c r="H71" s="5"/>
      <c r="I71" s="5"/>
      <c r="J71" s="4">
        <f>SUM(B71,F71)*8</f>
        <v>48</v>
      </c>
      <c r="K71" s="5">
        <f>SUM(C71,G71)*8</f>
        <v>32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1" t="s">
        <v>68</v>
      </c>
      <c r="E75" s="6">
        <v>1</v>
      </c>
      <c r="F75" s="4"/>
      <c r="G75" s="1" t="s">
        <v>68</v>
      </c>
      <c r="H75" s="5"/>
      <c r="I75" s="5" t="s">
        <v>113</v>
      </c>
      <c r="J75" s="4"/>
      <c r="K75" s="5"/>
      <c r="L75" s="5"/>
      <c r="M75" s="6"/>
    </row>
    <row r="76" spans="1:13">
      <c r="A76" s="16" t="s">
        <v>54</v>
      </c>
      <c r="B76" s="4"/>
      <c r="C76" s="5"/>
      <c r="D76" s="1" t="s">
        <v>68</v>
      </c>
      <c r="E76" s="6"/>
      <c r="F76" s="4"/>
      <c r="G76" s="1" t="s">
        <v>68</v>
      </c>
      <c r="H76" s="5"/>
      <c r="I76" s="5"/>
      <c r="J76" s="4"/>
      <c r="K76" s="5"/>
      <c r="L76" s="5"/>
      <c r="M76" s="6"/>
    </row>
    <row r="77" spans="1:13">
      <c r="A77" s="16" t="s">
        <v>112</v>
      </c>
      <c r="B77" s="4"/>
      <c r="C77" s="5"/>
      <c r="D77" s="5">
        <v>1</v>
      </c>
      <c r="E77" s="6"/>
      <c r="F77" s="4"/>
      <c r="G77" s="5">
        <v>1</v>
      </c>
      <c r="H77" s="5"/>
      <c r="I77" s="5"/>
      <c r="J77" s="4"/>
      <c r="K77" s="5"/>
      <c r="L77" s="5"/>
      <c r="M77" s="6"/>
    </row>
    <row r="78" spans="1:13">
      <c r="A78" s="16" t="s">
        <v>114</v>
      </c>
      <c r="B78" s="4"/>
      <c r="C78" s="5"/>
      <c r="D78" s="5"/>
      <c r="E78" s="6"/>
      <c r="F78" s="4"/>
      <c r="G78" s="5"/>
      <c r="H78" s="5"/>
      <c r="I78" s="5">
        <v>1</v>
      </c>
      <c r="J78" s="4"/>
      <c r="K78" s="5"/>
      <c r="L78" s="5"/>
      <c r="M78" s="6"/>
    </row>
    <row r="79" spans="1:13">
      <c r="A79" s="16" t="s">
        <v>115</v>
      </c>
      <c r="B79" s="4"/>
      <c r="C79" s="5"/>
      <c r="D79" s="5"/>
      <c r="E79" s="6"/>
      <c r="F79" s="4"/>
      <c r="G79" s="5"/>
      <c r="H79" s="5"/>
      <c r="I79" s="5">
        <v>1</v>
      </c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7"/>
      <c r="K80" s="8"/>
      <c r="L80" s="8"/>
      <c r="M80" s="9"/>
    </row>
    <row r="81" spans="1:13">
      <c r="A81" s="18" t="s">
        <v>52</v>
      </c>
      <c r="B81" s="34">
        <f>SUM(B2:B72)</f>
        <v>397</v>
      </c>
      <c r="C81" s="35">
        <f t="shared" ref="C81:M81" si="39">SUM(C2:C72)</f>
        <v>436</v>
      </c>
      <c r="D81" s="35">
        <f t="shared" si="39"/>
        <v>1664</v>
      </c>
      <c r="E81" s="36">
        <f t="shared" si="39"/>
        <v>258</v>
      </c>
      <c r="F81" s="37">
        <f>SUM(F2:F72)</f>
        <v>953</v>
      </c>
      <c r="G81" s="20">
        <f t="shared" si="39"/>
        <v>355</v>
      </c>
      <c r="H81" s="20">
        <f t="shared" si="39"/>
        <v>307</v>
      </c>
      <c r="I81" s="21">
        <f t="shared" si="39"/>
        <v>353</v>
      </c>
      <c r="J81" s="38">
        <f>SUM(J2:J72)</f>
        <v>8002</v>
      </c>
      <c r="K81" s="38">
        <f t="shared" si="39"/>
        <v>5053</v>
      </c>
      <c r="L81" s="38">
        <f t="shared" si="39"/>
        <v>12105</v>
      </c>
      <c r="M81" s="39">
        <f t="shared" si="39"/>
        <v>3717</v>
      </c>
    </row>
    <row r="82" spans="1:13">
      <c r="A82" s="40" t="s">
        <v>95</v>
      </c>
      <c r="B82" s="23">
        <f>SUM(B81,F81)</f>
        <v>1350</v>
      </c>
      <c r="C82" s="24">
        <f t="shared" ref="C82:E82" si="40">SUM(C81,G81)</f>
        <v>791</v>
      </c>
      <c r="D82" s="24">
        <f t="shared" si="40"/>
        <v>1971</v>
      </c>
      <c r="E82" s="25">
        <f t="shared" si="40"/>
        <v>611</v>
      </c>
    </row>
    <row r="83" spans="1:13">
      <c r="I83" s="33" t="s">
        <v>92</v>
      </c>
      <c r="J83" s="22">
        <f>J81/B82</f>
        <v>5.927407407407407</v>
      </c>
      <c r="K83" s="22">
        <f>K81/C82</f>
        <v>6.3881163084702903</v>
      </c>
      <c r="L83" s="22">
        <f t="shared" ref="L83:M83" si="41">L81/D82</f>
        <v>6.1415525114155249</v>
      </c>
      <c r="M83" s="22">
        <f t="shared" si="41"/>
        <v>6.0834697217675942</v>
      </c>
    </row>
    <row r="84" spans="1:13">
      <c r="I84" s="33" t="s">
        <v>93</v>
      </c>
      <c r="J84" s="46">
        <f>AVERAGE(J83:M83)</f>
        <v>6.1351364872652034</v>
      </c>
      <c r="K84" s="22"/>
      <c r="L84" s="22"/>
      <c r="M84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showRuler="0" zoomScale="109" workbookViewId="0">
      <selection activeCell="I20" sqref="I20"/>
    </sheetView>
  </sheetViews>
  <sheetFormatPr baseColWidth="10" defaultRowHeight="15" x14ac:dyDescent="0"/>
  <cols>
    <col min="1" max="1" width="38.16406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>
        <v>1</v>
      </c>
      <c r="D3" s="5">
        <v>3</v>
      </c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3</v>
      </c>
      <c r="L3" s="5">
        <f t="shared" si="0"/>
        <v>9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1</v>
      </c>
      <c r="C5" s="5">
        <v>2</v>
      </c>
      <c r="D5" s="5">
        <v>4</v>
      </c>
      <c r="E5" s="6">
        <v>25</v>
      </c>
      <c r="F5" s="4">
        <v>1</v>
      </c>
      <c r="G5" s="5">
        <v>7</v>
      </c>
      <c r="H5" s="5">
        <v>13</v>
      </c>
      <c r="I5" s="5">
        <v>38</v>
      </c>
      <c r="J5" s="4">
        <f>SUM(B5,F5)*5</f>
        <v>10</v>
      </c>
      <c r="K5" s="5">
        <f t="shared" ref="K5:M5" si="2">SUM(C5,G5)*5</f>
        <v>45</v>
      </c>
      <c r="L5" s="5">
        <f t="shared" si="2"/>
        <v>85</v>
      </c>
      <c r="M5" s="6">
        <f t="shared" si="2"/>
        <v>315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>
        <v>5</v>
      </c>
      <c r="C33" s="5"/>
      <c r="D33" s="5"/>
      <c r="E33" s="6"/>
      <c r="F33" s="4">
        <v>2</v>
      </c>
      <c r="G33" s="5">
        <v>1</v>
      </c>
      <c r="H33" s="5"/>
      <c r="I33" s="5"/>
      <c r="J33" s="4">
        <f>SUM(B33,F33)*4</f>
        <v>28</v>
      </c>
      <c r="K33" s="5">
        <f t="shared" ref="K33:M34" si="16">SUM(C33,G33)*4</f>
        <v>4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64</v>
      </c>
      <c r="C34" s="5">
        <v>1</v>
      </c>
      <c r="D34" s="5">
        <v>1</v>
      </c>
      <c r="E34" s="6">
        <v>6</v>
      </c>
      <c r="F34" s="4">
        <v>24</v>
      </c>
      <c r="G34" s="5">
        <v>7</v>
      </c>
      <c r="H34" s="5">
        <v>15</v>
      </c>
      <c r="I34" s="5">
        <v>2</v>
      </c>
      <c r="J34" s="4">
        <f>SUM(B34,F34)*4</f>
        <v>352</v>
      </c>
      <c r="K34" s="5">
        <f t="shared" si="16"/>
        <v>32</v>
      </c>
      <c r="L34" s="5">
        <f t="shared" si="16"/>
        <v>64</v>
      </c>
      <c r="M34" s="6">
        <f t="shared" si="16"/>
        <v>32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17</v>
      </c>
      <c r="C37" s="5">
        <v>42</v>
      </c>
      <c r="D37" s="5">
        <v>18</v>
      </c>
      <c r="E37" s="6">
        <v>52</v>
      </c>
      <c r="F37" s="4">
        <v>15</v>
      </c>
      <c r="G37" s="5">
        <v>4</v>
      </c>
      <c r="H37" s="5">
        <v>35</v>
      </c>
      <c r="I37" s="5">
        <v>7</v>
      </c>
      <c r="J37" s="4">
        <f>SUM(B37,F37)*4</f>
        <v>128</v>
      </c>
      <c r="K37" s="5">
        <f t="shared" ref="K37:M38" si="17">SUM(C37,G37)*4</f>
        <v>184</v>
      </c>
      <c r="L37" s="5">
        <f t="shared" si="17"/>
        <v>212</v>
      </c>
      <c r="M37" s="6">
        <f t="shared" si="17"/>
        <v>236</v>
      </c>
    </row>
    <row r="38" spans="1:13">
      <c r="A38" s="16" t="s">
        <v>30</v>
      </c>
      <c r="B38" s="4"/>
      <c r="C38" s="5"/>
      <c r="D38" s="5"/>
      <c r="E38" s="6">
        <v>4</v>
      </c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16</v>
      </c>
    </row>
    <row r="39" spans="1:13">
      <c r="A39" s="16" t="s">
        <v>31</v>
      </c>
      <c r="B39" s="4"/>
      <c r="C39" s="5"/>
      <c r="D39" s="5"/>
      <c r="E39" s="6">
        <v>4</v>
      </c>
      <c r="F39" s="4"/>
      <c r="G39" s="5"/>
      <c r="H39" s="5">
        <v>3</v>
      </c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9</v>
      </c>
      <c r="M39" s="6">
        <f t="shared" si="18"/>
        <v>12</v>
      </c>
    </row>
    <row r="40" spans="1:13">
      <c r="A40" s="16" t="s">
        <v>32</v>
      </c>
      <c r="B40" s="4"/>
      <c r="C40" s="5"/>
      <c r="D40" s="5"/>
      <c r="E40" s="6"/>
      <c r="F40" s="4"/>
      <c r="G40" s="5">
        <v>1</v>
      </c>
      <c r="H40" s="5"/>
      <c r="I40" s="5"/>
      <c r="J40" s="4">
        <f>SUM(B40,F40)*6</f>
        <v>0</v>
      </c>
      <c r="K40" s="5">
        <f t="shared" ref="K40:M40" si="19">SUM(C40,G40)*6</f>
        <v>6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>
        <v>1</v>
      </c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3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/>
      <c r="D46" s="5">
        <v>16</v>
      </c>
      <c r="E46" s="6">
        <v>19</v>
      </c>
      <c r="F46" s="4"/>
      <c r="G46" s="5">
        <v>4</v>
      </c>
      <c r="H46" s="5">
        <v>6</v>
      </c>
      <c r="I46" s="5">
        <v>9</v>
      </c>
      <c r="J46" s="4">
        <f>SUM(B46,F46)*3</f>
        <v>0</v>
      </c>
      <c r="K46" s="5">
        <f t="shared" ref="K46:M46" si="23">SUM(C46,G46)*3</f>
        <v>12</v>
      </c>
      <c r="L46" s="5">
        <f t="shared" si="23"/>
        <v>66</v>
      </c>
      <c r="M46" s="6">
        <f t="shared" si="23"/>
        <v>84</v>
      </c>
    </row>
    <row r="47" spans="1:13">
      <c r="A47" s="16" t="s">
        <v>37</v>
      </c>
      <c r="B47" s="4">
        <v>2</v>
      </c>
      <c r="C47" s="5"/>
      <c r="D47" s="5"/>
      <c r="E47" s="6"/>
      <c r="F47" s="4">
        <v>1</v>
      </c>
      <c r="G47" s="5"/>
      <c r="H47" s="5"/>
      <c r="I47" s="5"/>
      <c r="J47" s="4">
        <f>SUM(B47,F47)*4</f>
        <v>12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1035</v>
      </c>
      <c r="C48" s="5">
        <v>892</v>
      </c>
      <c r="D48" s="5">
        <v>3448</v>
      </c>
      <c r="E48" s="6">
        <v>4055</v>
      </c>
      <c r="F48" s="4">
        <v>687</v>
      </c>
      <c r="G48" s="5">
        <v>2323</v>
      </c>
      <c r="H48" s="5">
        <v>3505</v>
      </c>
      <c r="I48" s="5">
        <v>5147</v>
      </c>
      <c r="J48" s="4">
        <f>SUM(B48,F48)*6</f>
        <v>10332</v>
      </c>
      <c r="K48" s="5">
        <f t="shared" ref="K48:M51" si="25">SUM(C48,G48)*6</f>
        <v>19290</v>
      </c>
      <c r="L48" s="5">
        <f t="shared" si="25"/>
        <v>41718</v>
      </c>
      <c r="M48" s="6">
        <f t="shared" si="25"/>
        <v>55212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5</v>
      </c>
      <c r="C50" s="5"/>
      <c r="D50" s="5"/>
      <c r="E50" s="6"/>
      <c r="F50" s="4">
        <v>3</v>
      </c>
      <c r="G50" s="5">
        <v>3</v>
      </c>
      <c r="H50" s="5"/>
      <c r="I50" s="5">
        <v>1</v>
      </c>
      <c r="J50" s="4">
        <f>SUM(B50,F50)*6</f>
        <v>48</v>
      </c>
      <c r="K50" s="5">
        <f t="shared" si="25"/>
        <v>18</v>
      </c>
      <c r="L50" s="5">
        <f t="shared" si="25"/>
        <v>0</v>
      </c>
      <c r="M50" s="6">
        <f t="shared" si="25"/>
        <v>6</v>
      </c>
    </row>
    <row r="51" spans="1:13">
      <c r="A51" s="16" t="s">
        <v>41</v>
      </c>
      <c r="B51" s="4">
        <v>2</v>
      </c>
      <c r="C51" s="5">
        <v>6</v>
      </c>
      <c r="D51" s="5">
        <v>9</v>
      </c>
      <c r="E51" s="6">
        <v>49</v>
      </c>
      <c r="F51" s="4">
        <v>4</v>
      </c>
      <c r="G51" s="5">
        <v>1</v>
      </c>
      <c r="H51" s="5">
        <v>19</v>
      </c>
      <c r="I51" s="5">
        <v>16</v>
      </c>
      <c r="J51" s="4">
        <f>SUM(B51,F51)*6</f>
        <v>36</v>
      </c>
      <c r="K51" s="5">
        <f t="shared" si="25"/>
        <v>42</v>
      </c>
      <c r="L51" s="5">
        <f t="shared" si="25"/>
        <v>168</v>
      </c>
      <c r="M51" s="6">
        <f t="shared" si="25"/>
        <v>390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 t="s">
        <v>110</v>
      </c>
      <c r="B53" s="4"/>
      <c r="C53" s="5"/>
      <c r="D53" s="5"/>
      <c r="E53" s="6"/>
      <c r="F53" s="4"/>
      <c r="G53" s="5"/>
      <c r="H53" s="5"/>
      <c r="I53" s="5">
        <v>5</v>
      </c>
      <c r="J53" s="4">
        <f>SUM(B53,F53)*5</f>
        <v>0</v>
      </c>
      <c r="K53" s="4">
        <f t="shared" ref="K53:M53" si="27">SUM(C53,G53)*5</f>
        <v>0</v>
      </c>
      <c r="L53" s="4">
        <f t="shared" si="27"/>
        <v>0</v>
      </c>
      <c r="M53" s="4">
        <f t="shared" si="27"/>
        <v>25</v>
      </c>
    </row>
    <row r="54" spans="1:13">
      <c r="A54" s="16"/>
      <c r="B54" s="4"/>
      <c r="C54" s="5"/>
      <c r="D54" s="5"/>
      <c r="E54" s="6"/>
      <c r="F54" s="4"/>
      <c r="G54" s="5"/>
      <c r="H54" s="5"/>
      <c r="I54" s="5"/>
      <c r="J54" s="4"/>
      <c r="K54" s="5"/>
      <c r="L54" s="5"/>
      <c r="M54" s="6"/>
    </row>
    <row r="55" spans="1:13">
      <c r="A55" s="19" t="s">
        <v>42</v>
      </c>
      <c r="B55" s="10"/>
      <c r="C55" s="11"/>
      <c r="D55" s="11"/>
      <c r="E55" s="12"/>
      <c r="F55" s="10"/>
      <c r="G55" s="11"/>
      <c r="H55" s="11"/>
      <c r="I55" s="11"/>
      <c r="J55" s="10"/>
      <c r="K55" s="11"/>
      <c r="L55" s="11"/>
      <c r="M55" s="12"/>
    </row>
    <row r="56" spans="1:13">
      <c r="A56" s="16" t="s">
        <v>43</v>
      </c>
      <c r="B56" s="4">
        <v>500</v>
      </c>
      <c r="C56" s="5"/>
      <c r="D56" s="5">
        <v>546</v>
      </c>
      <c r="E56" s="6">
        <v>880</v>
      </c>
      <c r="F56" s="4">
        <v>172</v>
      </c>
      <c r="G56" s="5">
        <v>480</v>
      </c>
      <c r="H56" s="5">
        <v>558</v>
      </c>
      <c r="I56" s="5">
        <v>790</v>
      </c>
      <c r="J56" s="4">
        <f>SUM(B56,F56)*6</f>
        <v>4032</v>
      </c>
      <c r="K56" s="5">
        <f t="shared" ref="K56:M57" si="28">SUM(C56,G56)*6</f>
        <v>2880</v>
      </c>
      <c r="L56" s="5">
        <f t="shared" si="28"/>
        <v>6624</v>
      </c>
      <c r="M56" s="6">
        <f t="shared" si="28"/>
        <v>10020</v>
      </c>
    </row>
    <row r="57" spans="1:13">
      <c r="A57" s="16" t="s">
        <v>44</v>
      </c>
      <c r="B57" s="4"/>
      <c r="C57" s="5"/>
      <c r="D57" s="5"/>
      <c r="E57" s="6"/>
      <c r="F57" s="4"/>
      <c r="G57" s="5"/>
      <c r="H57" s="5"/>
      <c r="I57" s="5"/>
      <c r="J57" s="4">
        <f>SUM(B57,F57)*6</f>
        <v>0</v>
      </c>
      <c r="K57" s="5">
        <f t="shared" si="28"/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45</v>
      </c>
      <c r="B58" s="4"/>
      <c r="C58" s="5"/>
      <c r="D58" s="5"/>
      <c r="E58" s="6"/>
      <c r="F58" s="4"/>
      <c r="G58" s="5"/>
      <c r="H58" s="5"/>
      <c r="I58" s="5"/>
      <c r="J58" s="4">
        <f>SUM(B58,F58)*8</f>
        <v>0</v>
      </c>
      <c r="K58" s="5">
        <f t="shared" ref="K58:M58" si="29">SUM(C58,G58)*8</f>
        <v>0</v>
      </c>
      <c r="L58" s="5">
        <f t="shared" si="29"/>
        <v>0</v>
      </c>
      <c r="M58" s="6">
        <f t="shared" si="29"/>
        <v>0</v>
      </c>
    </row>
    <row r="59" spans="1:13">
      <c r="A59" s="16" t="s">
        <v>46</v>
      </c>
      <c r="B59" s="4"/>
      <c r="C59" s="5"/>
      <c r="D59" s="5"/>
      <c r="E59" s="6"/>
      <c r="F59" s="4"/>
      <c r="G59" s="5">
        <v>1</v>
      </c>
      <c r="H59" s="5"/>
      <c r="I59" s="5"/>
      <c r="J59" s="4">
        <f>SUM(B59,F59)*4</f>
        <v>0</v>
      </c>
      <c r="K59" s="5">
        <f>SUM(C59,G59)*4</f>
        <v>4</v>
      </c>
      <c r="L59" s="5">
        <f t="shared" ref="L59:M59" si="30">SUM(D59,H59)*4</f>
        <v>0</v>
      </c>
      <c r="M59" s="6">
        <f t="shared" si="30"/>
        <v>0</v>
      </c>
    </row>
    <row r="60" spans="1:13">
      <c r="A60" s="16" t="s">
        <v>47</v>
      </c>
      <c r="B60" s="4">
        <v>27</v>
      </c>
      <c r="C60" s="5">
        <v>142</v>
      </c>
      <c r="D60" s="5">
        <v>294</v>
      </c>
      <c r="E60" s="6">
        <v>300</v>
      </c>
      <c r="F60" s="4">
        <v>43</v>
      </c>
      <c r="G60" s="5">
        <v>115</v>
      </c>
      <c r="H60" s="5"/>
      <c r="I60" s="5">
        <v>346</v>
      </c>
      <c r="J60" s="4">
        <f>SUM(B60,F60)*8</f>
        <v>560</v>
      </c>
      <c r="K60" s="5">
        <f t="shared" ref="K60:M60" si="31">SUM(C60,G60)*8</f>
        <v>2056</v>
      </c>
      <c r="L60" s="5">
        <f t="shared" si="31"/>
        <v>2352</v>
      </c>
      <c r="M60" s="6">
        <f t="shared" si="31"/>
        <v>5168</v>
      </c>
    </row>
    <row r="61" spans="1:13">
      <c r="A61" s="16" t="s">
        <v>48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ref="K61:M62" si="32">SUM(C61,G61)*7</f>
        <v>0</v>
      </c>
      <c r="L61" s="5">
        <f t="shared" si="32"/>
        <v>0</v>
      </c>
      <c r="M61" s="6">
        <f t="shared" si="32"/>
        <v>0</v>
      </c>
    </row>
    <row r="62" spans="1:13">
      <c r="A62" s="16" t="s">
        <v>98</v>
      </c>
      <c r="B62" s="4">
        <v>1</v>
      </c>
      <c r="C62" s="5"/>
      <c r="D62" s="5"/>
      <c r="E62" s="6"/>
      <c r="F62" s="4"/>
      <c r="G62" s="5"/>
      <c r="H62" s="5">
        <v>1</v>
      </c>
      <c r="I62" s="5"/>
      <c r="J62" s="4">
        <f>SUM(B62,F62)*7</f>
        <v>7</v>
      </c>
      <c r="K62" s="5">
        <f t="shared" si="32"/>
        <v>0</v>
      </c>
      <c r="L62" s="5">
        <f t="shared" si="32"/>
        <v>7</v>
      </c>
      <c r="M62" s="6">
        <f t="shared" si="32"/>
        <v>0</v>
      </c>
    </row>
    <row r="63" spans="1:13">
      <c r="A63" s="16" t="s">
        <v>50</v>
      </c>
      <c r="B63" s="4"/>
      <c r="C63" s="5"/>
      <c r="D63" s="5"/>
      <c r="E63" s="6"/>
      <c r="F63" s="4"/>
      <c r="G63" s="5"/>
      <c r="H63" s="5"/>
      <c r="I63" s="5"/>
      <c r="J63" s="4">
        <f>SUM(B63,F63)*8</f>
        <v>0</v>
      </c>
      <c r="K63" s="5">
        <f t="shared" ref="K63:M63" si="33">SUM(C63,G63)*8</f>
        <v>0</v>
      </c>
      <c r="L63" s="5">
        <f t="shared" si="33"/>
        <v>0</v>
      </c>
      <c r="M63" s="6">
        <f t="shared" si="33"/>
        <v>0</v>
      </c>
    </row>
    <row r="64" spans="1:13">
      <c r="A64" s="16" t="s">
        <v>70</v>
      </c>
      <c r="B64" s="4">
        <v>3</v>
      </c>
      <c r="C64" s="5">
        <v>7</v>
      </c>
      <c r="D64" s="5">
        <v>20</v>
      </c>
      <c r="E64" s="6">
        <v>15</v>
      </c>
      <c r="F64" s="4">
        <v>5</v>
      </c>
      <c r="G64" s="5">
        <v>19</v>
      </c>
      <c r="H64" s="5">
        <v>9</v>
      </c>
      <c r="I64" s="5">
        <v>7</v>
      </c>
      <c r="J64" s="4">
        <f>SUM(B64,F64)*5</f>
        <v>40</v>
      </c>
      <c r="K64" s="5">
        <f t="shared" ref="K64:M64" si="34">SUM(C64,G64)*5</f>
        <v>130</v>
      </c>
      <c r="L64" s="5">
        <f t="shared" si="34"/>
        <v>145</v>
      </c>
      <c r="M64" s="6">
        <f t="shared" si="34"/>
        <v>110</v>
      </c>
    </row>
    <row r="65" spans="1:13">
      <c r="A65" s="16" t="s">
        <v>103</v>
      </c>
      <c r="B65" s="4"/>
      <c r="C65" s="5"/>
      <c r="D65" s="5">
        <v>34</v>
      </c>
      <c r="E65" s="6">
        <v>13</v>
      </c>
      <c r="F65" s="4"/>
      <c r="G65" s="5"/>
      <c r="H65" s="5">
        <v>29</v>
      </c>
      <c r="I65" s="5">
        <v>12</v>
      </c>
      <c r="J65" s="4">
        <f>SUM(B65,F65)*8</f>
        <v>0</v>
      </c>
      <c r="K65" s="5">
        <f t="shared" ref="K65:M65" si="35">SUM(C65,G65)*8</f>
        <v>0</v>
      </c>
      <c r="L65" s="5">
        <f t="shared" si="35"/>
        <v>504</v>
      </c>
      <c r="M65" s="6">
        <f t="shared" si="35"/>
        <v>200</v>
      </c>
    </row>
    <row r="66" spans="1:13">
      <c r="A66" s="16" t="s">
        <v>69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ref="K66:M67" si="36">SUM(C66,G66)*6</f>
        <v>0</v>
      </c>
      <c r="L66" s="5">
        <f t="shared" si="36"/>
        <v>0</v>
      </c>
      <c r="M66" s="6">
        <f t="shared" si="36"/>
        <v>0</v>
      </c>
    </row>
    <row r="67" spans="1:13">
      <c r="A67" s="41" t="s">
        <v>84</v>
      </c>
      <c r="B67" s="4"/>
      <c r="C67" s="5"/>
      <c r="D67" s="5">
        <v>1</v>
      </c>
      <c r="E67" s="6">
        <v>1</v>
      </c>
      <c r="F67" s="4"/>
      <c r="G67" s="5"/>
      <c r="H67" s="5">
        <v>1</v>
      </c>
      <c r="I67" s="5">
        <v>1</v>
      </c>
      <c r="J67" s="4">
        <f>SUM(B67,F67)*6</f>
        <v>0</v>
      </c>
      <c r="K67" s="5">
        <f t="shared" si="36"/>
        <v>0</v>
      </c>
      <c r="L67" s="5">
        <f t="shared" si="36"/>
        <v>12</v>
      </c>
      <c r="M67" s="6">
        <f t="shared" si="36"/>
        <v>12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7">SUM(C68,G68)*8</f>
        <v>0</v>
      </c>
      <c r="L68" s="5">
        <f t="shared" si="37"/>
        <v>0</v>
      </c>
      <c r="M68" s="6">
        <f t="shared" si="37"/>
        <v>0</v>
      </c>
    </row>
    <row r="69" spans="1:13">
      <c r="A69" s="41" t="s">
        <v>102</v>
      </c>
      <c r="B69" s="4"/>
      <c r="C69" s="5"/>
      <c r="D69" s="5"/>
      <c r="E69" s="6">
        <v>1</v>
      </c>
      <c r="F69" s="4"/>
      <c r="G69" s="5"/>
      <c r="H69" s="5">
        <v>3</v>
      </c>
      <c r="I69" s="5"/>
      <c r="J69" s="4">
        <f>SUM(B69,F69)*6</f>
        <v>0</v>
      </c>
      <c r="K69" s="5">
        <f t="shared" ref="K69:M69" si="38">SUM(C69,G69)*6</f>
        <v>0</v>
      </c>
      <c r="L69" s="5">
        <f t="shared" si="38"/>
        <v>18</v>
      </c>
      <c r="M69" s="6">
        <f t="shared" si="38"/>
        <v>6</v>
      </c>
    </row>
    <row r="70" spans="1:13">
      <c r="A70" s="41" t="s">
        <v>101</v>
      </c>
      <c r="B70" s="4"/>
      <c r="C70" s="5"/>
      <c r="D70" s="5"/>
      <c r="E70" s="6">
        <v>77</v>
      </c>
      <c r="F70" s="4"/>
      <c r="G70" s="5"/>
      <c r="H70" s="5">
        <v>9</v>
      </c>
      <c r="I70" s="5">
        <v>53</v>
      </c>
      <c r="J70" s="4">
        <f>SUM(B70,F70)*8</f>
        <v>0</v>
      </c>
      <c r="K70" s="5">
        <f t="shared" ref="K70:M71" si="39">SUM(C70,G70)*8</f>
        <v>0</v>
      </c>
      <c r="L70" s="5">
        <f t="shared" si="39"/>
        <v>72</v>
      </c>
      <c r="M70" s="6">
        <f t="shared" si="39"/>
        <v>1040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9"/>
        <v>0</v>
      </c>
      <c r="M71" s="6">
        <f t="shared" si="39"/>
        <v>0</v>
      </c>
    </row>
    <row r="72" spans="1:13">
      <c r="A72" s="41" t="s">
        <v>105</v>
      </c>
      <c r="B72" s="4">
        <v>2</v>
      </c>
      <c r="C72" s="5">
        <v>2</v>
      </c>
      <c r="D72" s="5">
        <v>4</v>
      </c>
      <c r="E72" s="6">
        <v>2</v>
      </c>
      <c r="F72" s="4">
        <v>1</v>
      </c>
      <c r="G72" s="5">
        <v>2</v>
      </c>
      <c r="H72" s="5">
        <v>6</v>
      </c>
      <c r="I72" s="5">
        <v>4</v>
      </c>
      <c r="J72" s="4">
        <f>SUM(B72,F72)*6</f>
        <v>18</v>
      </c>
      <c r="K72" s="4">
        <f t="shared" ref="K72:M72" si="40">SUM(C72,G72)*6</f>
        <v>24</v>
      </c>
      <c r="L72" s="4">
        <f t="shared" si="40"/>
        <v>60</v>
      </c>
      <c r="M72" s="4">
        <f t="shared" si="40"/>
        <v>36</v>
      </c>
    </row>
    <row r="73" spans="1:13">
      <c r="A73" s="41" t="s">
        <v>108</v>
      </c>
      <c r="B73" s="4"/>
      <c r="C73" s="5"/>
      <c r="D73" s="5"/>
      <c r="E73" s="6">
        <v>2</v>
      </c>
      <c r="F73" s="4"/>
      <c r="G73" s="5"/>
      <c r="H73" s="5">
        <v>8</v>
      </c>
      <c r="I73" s="5">
        <v>2</v>
      </c>
      <c r="J73" s="4">
        <f>SUM(B73,F73)*10</f>
        <v>0</v>
      </c>
      <c r="K73" s="4">
        <f t="shared" ref="K73:M73" si="41">SUM(C73,G73)*10</f>
        <v>0</v>
      </c>
      <c r="L73" s="4">
        <f t="shared" si="41"/>
        <v>80</v>
      </c>
      <c r="M73" s="4">
        <f t="shared" si="41"/>
        <v>40</v>
      </c>
    </row>
    <row r="74" spans="1:13">
      <c r="A74" s="16"/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9" t="s">
        <v>55</v>
      </c>
      <c r="B75" s="10"/>
      <c r="C75" s="11"/>
      <c r="D75" s="11"/>
      <c r="E75" s="12"/>
      <c r="F75" s="10"/>
      <c r="G75" s="11"/>
      <c r="H75" s="11"/>
      <c r="I75" s="11"/>
      <c r="J75" s="10"/>
      <c r="K75" s="11"/>
      <c r="L75" s="11"/>
      <c r="M75" s="12"/>
    </row>
    <row r="76" spans="1:13">
      <c r="A76" s="16" t="s">
        <v>51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53</v>
      </c>
      <c r="B77" s="1" t="s">
        <v>68</v>
      </c>
      <c r="C77" s="5"/>
      <c r="D77" s="5" t="s">
        <v>107</v>
      </c>
      <c r="E77" s="1" t="s">
        <v>68</v>
      </c>
      <c r="F77" s="1" t="s">
        <v>68</v>
      </c>
      <c r="G77" s="5" t="s">
        <v>106</v>
      </c>
      <c r="H77" s="1" t="s">
        <v>68</v>
      </c>
      <c r="I77" s="5" t="s">
        <v>111</v>
      </c>
      <c r="J77" s="4"/>
      <c r="K77" s="5"/>
      <c r="L77" s="5"/>
      <c r="M77" s="6"/>
    </row>
    <row r="78" spans="1:13">
      <c r="A78" s="16" t="s">
        <v>54</v>
      </c>
      <c r="B78" s="1" t="s">
        <v>68</v>
      </c>
      <c r="C78" s="5"/>
      <c r="D78" s="5"/>
      <c r="E78" s="1" t="s">
        <v>68</v>
      </c>
      <c r="F78" s="1" t="s">
        <v>68</v>
      </c>
      <c r="G78" s="5"/>
      <c r="H78" s="1" t="s">
        <v>68</v>
      </c>
      <c r="I78" s="5"/>
      <c r="J78" s="4"/>
      <c r="K78" s="5"/>
      <c r="L78" s="5"/>
      <c r="M78" s="6"/>
    </row>
    <row r="79" spans="1:13">
      <c r="A79" s="16" t="s">
        <v>104</v>
      </c>
      <c r="B79" s="4">
        <v>5</v>
      </c>
      <c r="C79" s="5"/>
      <c r="D79" s="5"/>
      <c r="E79" s="6"/>
      <c r="F79" s="4"/>
      <c r="G79" s="5"/>
      <c r="H79" s="5" t="s">
        <v>109</v>
      </c>
      <c r="I79" s="5"/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4"/>
      <c r="K80" s="5"/>
      <c r="L80" s="5"/>
      <c r="M80" s="6"/>
    </row>
    <row r="81" spans="1:13">
      <c r="A81" s="16"/>
      <c r="B81" s="4"/>
      <c r="C81" s="5"/>
      <c r="D81" s="5"/>
      <c r="E81" s="6"/>
      <c r="F81" s="4"/>
      <c r="G81" s="5"/>
      <c r="H81" s="5"/>
      <c r="I81" s="5"/>
      <c r="J81" s="7"/>
      <c r="K81" s="8"/>
      <c r="L81" s="8"/>
      <c r="M81" s="9"/>
    </row>
    <row r="82" spans="1:13">
      <c r="A82" s="18" t="s">
        <v>52</v>
      </c>
      <c r="B82" s="34">
        <f>SUM(B2:B74)</f>
        <v>1664</v>
      </c>
      <c r="C82" s="35">
        <f t="shared" ref="C82:M82" si="42">SUM(C2:C74)</f>
        <v>1095</v>
      </c>
      <c r="D82" s="35">
        <f t="shared" si="42"/>
        <v>4398</v>
      </c>
      <c r="E82" s="36">
        <f t="shared" si="42"/>
        <v>5506</v>
      </c>
      <c r="F82" s="37">
        <f>SUM(F2:F74)</f>
        <v>958</v>
      </c>
      <c r="G82" s="20">
        <f t="shared" si="42"/>
        <v>2968</v>
      </c>
      <c r="H82" s="20">
        <f t="shared" si="42"/>
        <v>4220</v>
      </c>
      <c r="I82" s="21">
        <f t="shared" si="42"/>
        <v>6440</v>
      </c>
      <c r="J82" s="38">
        <f>SUM(J2:J74)</f>
        <v>15603</v>
      </c>
      <c r="K82" s="38">
        <f t="shared" si="42"/>
        <v>24730</v>
      </c>
      <c r="L82" s="38">
        <f t="shared" si="42"/>
        <v>52205</v>
      </c>
      <c r="M82" s="39">
        <f t="shared" si="42"/>
        <v>72963</v>
      </c>
    </row>
    <row r="83" spans="1:13">
      <c r="A83" s="40" t="s">
        <v>95</v>
      </c>
      <c r="B83" s="23">
        <f>SUM(B82,F82)</f>
        <v>2622</v>
      </c>
      <c r="C83" s="24">
        <f t="shared" ref="C83:E83" si="43">SUM(C82,G82)</f>
        <v>4063</v>
      </c>
      <c r="D83" s="24">
        <f t="shared" si="43"/>
        <v>8618</v>
      </c>
      <c r="E83" s="25">
        <f t="shared" si="43"/>
        <v>11946</v>
      </c>
    </row>
    <row r="84" spans="1:13">
      <c r="I84" s="33" t="s">
        <v>92</v>
      </c>
      <c r="J84" s="22">
        <f>J82/B83</f>
        <v>5.9508009153318078</v>
      </c>
      <c r="K84" s="22">
        <f>K82/C83</f>
        <v>6.0866354910164899</v>
      </c>
      <c r="L84" s="22">
        <f t="shared" ref="L84:M84" si="44">L82/D83</f>
        <v>6.0576699930378277</v>
      </c>
      <c r="M84" s="22">
        <f t="shared" si="44"/>
        <v>6.1077348066298338</v>
      </c>
    </row>
    <row r="85" spans="1:13">
      <c r="I85" s="33" t="s">
        <v>93</v>
      </c>
      <c r="J85" s="46">
        <f>AVERAGE(J84:M84)</f>
        <v>6.0507103015039903</v>
      </c>
      <c r="K85" s="22"/>
      <c r="L85" s="22"/>
      <c r="M85" s="22"/>
    </row>
    <row r="86" spans="1:13">
      <c r="J86" s="1"/>
      <c r="K86" s="1"/>
      <c r="L86" s="1"/>
      <c r="M86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Ruler="0" workbookViewId="0">
      <selection activeCell="K80" sqref="K80"/>
    </sheetView>
  </sheetViews>
  <sheetFormatPr baseColWidth="10" defaultRowHeight="15" x14ac:dyDescent="0"/>
  <cols>
    <col min="1" max="1" width="36.8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2</v>
      </c>
      <c r="C5" s="5">
        <v>11</v>
      </c>
      <c r="D5" s="5">
        <v>1</v>
      </c>
      <c r="E5" s="6">
        <v>13</v>
      </c>
      <c r="F5" s="4">
        <v>4</v>
      </c>
      <c r="G5" s="5">
        <v>12</v>
      </c>
      <c r="H5" s="5">
        <v>3</v>
      </c>
      <c r="I5" s="5"/>
      <c r="J5" s="4">
        <f>SUM(B5,F5)*5</f>
        <v>30</v>
      </c>
      <c r="K5" s="5">
        <f t="shared" ref="K5:M5" si="2">SUM(C5,G5)*5</f>
        <v>115</v>
      </c>
      <c r="L5" s="5">
        <f t="shared" si="2"/>
        <v>20</v>
      </c>
      <c r="M5" s="6">
        <f t="shared" si="2"/>
        <v>65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>
        <v>1</v>
      </c>
      <c r="E33" s="6"/>
      <c r="F33" s="4">
        <v>1</v>
      </c>
      <c r="G33" s="5"/>
      <c r="H33" s="5"/>
      <c r="I33" s="5"/>
      <c r="J33" s="4">
        <f>SUM(B33,F33)*4</f>
        <v>4</v>
      </c>
      <c r="K33" s="5">
        <f t="shared" ref="K33:M34" si="16">SUM(C33,G33)*4</f>
        <v>0</v>
      </c>
      <c r="L33" s="5">
        <f t="shared" si="16"/>
        <v>4</v>
      </c>
      <c r="M33" s="6">
        <f t="shared" si="16"/>
        <v>0</v>
      </c>
    </row>
    <row r="34" spans="1:13">
      <c r="A34" s="16" t="s">
        <v>28</v>
      </c>
      <c r="B34" s="4">
        <v>28</v>
      </c>
      <c r="C34" s="5"/>
      <c r="D34" s="5">
        <v>2</v>
      </c>
      <c r="E34" s="6"/>
      <c r="F34" s="4">
        <v>118</v>
      </c>
      <c r="G34" s="5"/>
      <c r="H34" s="5">
        <v>3</v>
      </c>
      <c r="I34" s="5"/>
      <c r="J34" s="4">
        <f>SUM(B34,F34)*4</f>
        <v>584</v>
      </c>
      <c r="K34" s="5">
        <f t="shared" si="16"/>
        <v>0</v>
      </c>
      <c r="L34" s="5">
        <f t="shared" si="16"/>
        <v>20</v>
      </c>
      <c r="M34" s="6">
        <f t="shared" si="16"/>
        <v>0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11</v>
      </c>
      <c r="C37" s="5">
        <v>11</v>
      </c>
      <c r="D37" s="5">
        <v>2</v>
      </c>
      <c r="E37" s="6">
        <v>4</v>
      </c>
      <c r="F37" s="4">
        <v>86</v>
      </c>
      <c r="G37" s="5">
        <v>6</v>
      </c>
      <c r="H37" s="5">
        <v>11</v>
      </c>
      <c r="I37" s="5"/>
      <c r="J37" s="4">
        <f>SUM(B37,F37)*4</f>
        <v>388</v>
      </c>
      <c r="K37" s="5">
        <f t="shared" ref="K37:M38" si="17">SUM(C37,G37)*4</f>
        <v>68</v>
      </c>
      <c r="L37" s="5">
        <f t="shared" si="17"/>
        <v>52</v>
      </c>
      <c r="M37" s="6">
        <f t="shared" si="17"/>
        <v>16</v>
      </c>
    </row>
    <row r="38" spans="1:13">
      <c r="A38" s="16" t="s">
        <v>30</v>
      </c>
      <c r="B38" s="4"/>
      <c r="C38" s="5"/>
      <c r="D38" s="5"/>
      <c r="E38" s="6">
        <v>1</v>
      </c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4</v>
      </c>
    </row>
    <row r="39" spans="1:13">
      <c r="A39" s="16" t="s">
        <v>31</v>
      </c>
      <c r="B39" s="4">
        <v>2</v>
      </c>
      <c r="C39" s="5"/>
      <c r="D39" s="5"/>
      <c r="E39" s="6"/>
      <c r="F39" s="4">
        <v>4</v>
      </c>
      <c r="G39" s="5"/>
      <c r="H39" s="5">
        <v>2</v>
      </c>
      <c r="I39" s="5"/>
      <c r="J39" s="4">
        <f>SUM(B39,F39)*3</f>
        <v>18</v>
      </c>
      <c r="K39" s="5">
        <f t="shared" ref="K39:M39" si="18">SUM(C39,G39)*3</f>
        <v>0</v>
      </c>
      <c r="L39" s="5">
        <f t="shared" si="18"/>
        <v>6</v>
      </c>
      <c r="M39" s="6">
        <f t="shared" si="18"/>
        <v>0</v>
      </c>
    </row>
    <row r="40" spans="1:13">
      <c r="A40" s="16" t="s">
        <v>32</v>
      </c>
      <c r="B40" s="4"/>
      <c r="C40" s="5">
        <v>1</v>
      </c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6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>
        <v>1</v>
      </c>
      <c r="E41" s="6"/>
      <c r="F41" s="4">
        <v>2</v>
      </c>
      <c r="G41" s="5"/>
      <c r="H41" s="5"/>
      <c r="I41" s="5"/>
      <c r="J41" s="4">
        <f>SUM(B41,F41)*1</f>
        <v>2</v>
      </c>
      <c r="K41" s="5">
        <f t="shared" ref="K41:M41" si="20">SUM(C41,G41)*1</f>
        <v>0</v>
      </c>
      <c r="L41" s="5">
        <f t="shared" si="20"/>
        <v>1</v>
      </c>
      <c r="M41" s="6">
        <f t="shared" si="20"/>
        <v>0</v>
      </c>
    </row>
    <row r="42" spans="1:13">
      <c r="A42" s="16" t="s">
        <v>34</v>
      </c>
      <c r="B42" s="4"/>
      <c r="C42" s="5">
        <v>1</v>
      </c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3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7</v>
      </c>
      <c r="C46" s="5">
        <v>4</v>
      </c>
      <c r="D46" s="5">
        <v>2</v>
      </c>
      <c r="E46" s="6">
        <v>8</v>
      </c>
      <c r="F46" s="4">
        <v>22</v>
      </c>
      <c r="G46" s="5">
        <v>8</v>
      </c>
      <c r="H46" s="5">
        <v>4</v>
      </c>
      <c r="I46" s="5"/>
      <c r="J46" s="4">
        <f>SUM(B46,F46)*3</f>
        <v>87</v>
      </c>
      <c r="K46" s="5">
        <f t="shared" ref="K46:M46" si="23">SUM(C46,G46)*3</f>
        <v>36</v>
      </c>
      <c r="L46" s="5">
        <f t="shared" si="23"/>
        <v>18</v>
      </c>
      <c r="M46" s="6">
        <f t="shared" si="23"/>
        <v>24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718</v>
      </c>
      <c r="C48" s="5">
        <v>276</v>
      </c>
      <c r="D48" s="5">
        <v>720</v>
      </c>
      <c r="E48" s="6">
        <v>1954</v>
      </c>
      <c r="F48" s="4">
        <v>1417</v>
      </c>
      <c r="G48" s="5">
        <v>365</v>
      </c>
      <c r="H48" s="5">
        <v>626</v>
      </c>
      <c r="I48" s="5"/>
      <c r="J48" s="4">
        <f>SUM(B48,F48)*6</f>
        <v>12810</v>
      </c>
      <c r="K48" s="5">
        <f t="shared" ref="K48:M51" si="25">SUM(C48,G48)*6</f>
        <v>3846</v>
      </c>
      <c r="L48" s="5">
        <f t="shared" si="25"/>
        <v>8076</v>
      </c>
      <c r="M48" s="6">
        <f t="shared" si="25"/>
        <v>11724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1</v>
      </c>
      <c r="C50" s="5">
        <v>2</v>
      </c>
      <c r="D50" s="5"/>
      <c r="E50" s="6">
        <v>1</v>
      </c>
      <c r="F50" s="4">
        <v>6</v>
      </c>
      <c r="G50" s="5">
        <v>4</v>
      </c>
      <c r="H50" s="5"/>
      <c r="I50" s="5"/>
      <c r="J50" s="4">
        <f>SUM(B50,F50)*6</f>
        <v>42</v>
      </c>
      <c r="K50" s="5">
        <f t="shared" si="25"/>
        <v>36</v>
      </c>
      <c r="L50" s="5">
        <f t="shared" si="25"/>
        <v>0</v>
      </c>
      <c r="M50" s="6">
        <f t="shared" si="25"/>
        <v>6</v>
      </c>
    </row>
    <row r="51" spans="1:13">
      <c r="A51" s="16" t="s">
        <v>41</v>
      </c>
      <c r="B51" s="4">
        <v>4</v>
      </c>
      <c r="C51" s="5"/>
      <c r="D51" s="5">
        <v>21</v>
      </c>
      <c r="E51" s="6">
        <v>1</v>
      </c>
      <c r="F51" s="4">
        <v>3</v>
      </c>
      <c r="G51" s="5">
        <v>4</v>
      </c>
      <c r="H51" s="5">
        <v>9</v>
      </c>
      <c r="I51" s="5"/>
      <c r="J51" s="4">
        <f>SUM(B51,F51)*6</f>
        <v>42</v>
      </c>
      <c r="K51" s="5">
        <f t="shared" si="25"/>
        <v>24</v>
      </c>
      <c r="L51" s="5">
        <f t="shared" si="25"/>
        <v>180</v>
      </c>
      <c r="M51" s="6">
        <f t="shared" si="25"/>
        <v>6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243</v>
      </c>
      <c r="C55" s="5">
        <v>12</v>
      </c>
      <c r="D55" s="5">
        <v>31</v>
      </c>
      <c r="E55" s="6">
        <v>18</v>
      </c>
      <c r="F55" s="4">
        <v>13</v>
      </c>
      <c r="G55" s="5">
        <v>41</v>
      </c>
      <c r="H55" s="5">
        <v>80</v>
      </c>
      <c r="I55" s="5"/>
      <c r="J55" s="4">
        <f>SUM(B55,F55)*6</f>
        <v>1536</v>
      </c>
      <c r="K55" s="5">
        <f t="shared" ref="K55:M56" si="27">SUM(C55,G55)*6</f>
        <v>318</v>
      </c>
      <c r="L55" s="5">
        <f t="shared" si="27"/>
        <v>666</v>
      </c>
      <c r="M55" s="6">
        <f t="shared" si="27"/>
        <v>108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>
        <v>2</v>
      </c>
      <c r="H58" s="5"/>
      <c r="I58" s="5"/>
      <c r="J58" s="4">
        <f>SUM(B58,F58)*4</f>
        <v>0</v>
      </c>
      <c r="K58" s="5">
        <f>SUM(C58,G58)*4</f>
        <v>8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106</v>
      </c>
      <c r="C59" s="5">
        <v>23</v>
      </c>
      <c r="D59" s="5">
        <v>130</v>
      </c>
      <c r="E59" s="6">
        <v>69</v>
      </c>
      <c r="F59" s="4">
        <v>62</v>
      </c>
      <c r="G59" s="5">
        <v>203</v>
      </c>
      <c r="H59" s="5">
        <v>128</v>
      </c>
      <c r="I59" s="5"/>
      <c r="J59" s="4">
        <f>SUM(B59,F59)*8</f>
        <v>1344</v>
      </c>
      <c r="K59" s="5">
        <f t="shared" ref="K59:M59" si="30">SUM(C59,G59)*8</f>
        <v>1808</v>
      </c>
      <c r="L59" s="5">
        <f t="shared" si="30"/>
        <v>2064</v>
      </c>
      <c r="M59" s="6">
        <f t="shared" si="30"/>
        <v>552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49</v>
      </c>
      <c r="B61" s="4"/>
      <c r="C61" s="5"/>
      <c r="D61" s="5">
        <v>1</v>
      </c>
      <c r="E61" s="6"/>
      <c r="F61" s="4"/>
      <c r="G61" s="5"/>
      <c r="H61" s="5">
        <v>1</v>
      </c>
      <c r="I61" s="5"/>
      <c r="J61" s="4">
        <f>SUM(B61,F61)*7</f>
        <v>0</v>
      </c>
      <c r="K61" s="5">
        <f t="shared" si="31"/>
        <v>0</v>
      </c>
      <c r="L61" s="5">
        <f t="shared" si="31"/>
        <v>14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58</v>
      </c>
      <c r="B63" s="4">
        <v>3</v>
      </c>
      <c r="C63" s="5">
        <v>11</v>
      </c>
      <c r="D63" s="5">
        <v>10</v>
      </c>
      <c r="E63" s="6"/>
      <c r="F63" s="4">
        <v>3</v>
      </c>
      <c r="G63" s="5">
        <v>13</v>
      </c>
      <c r="H63" s="5"/>
      <c r="I63" s="5"/>
      <c r="J63" s="4">
        <f>SUM(B63,F63)*5</f>
        <v>30</v>
      </c>
      <c r="K63" s="5">
        <f t="shared" ref="K63:M63" si="33">SUM(C63,G63)*5</f>
        <v>120</v>
      </c>
      <c r="L63" s="5">
        <f t="shared" si="33"/>
        <v>50</v>
      </c>
      <c r="M63" s="6">
        <f t="shared" si="33"/>
        <v>0</v>
      </c>
    </row>
    <row r="64" spans="1:13">
      <c r="A64" s="16" t="s">
        <v>67</v>
      </c>
      <c r="B64" s="4"/>
      <c r="C64" s="5">
        <v>20</v>
      </c>
      <c r="D64" s="5">
        <v>1</v>
      </c>
      <c r="E64" s="6">
        <v>1</v>
      </c>
      <c r="F64" s="4"/>
      <c r="G64" s="5">
        <v>35</v>
      </c>
      <c r="H64" s="5">
        <v>1</v>
      </c>
      <c r="I64" s="5"/>
      <c r="J64" s="4">
        <f>SUM(B64,F64)*8</f>
        <v>0</v>
      </c>
      <c r="K64" s="5">
        <f t="shared" ref="K64:M64" si="34">SUM(C64,G64)*8</f>
        <v>440</v>
      </c>
      <c r="L64" s="5">
        <f t="shared" si="34"/>
        <v>16</v>
      </c>
      <c r="M64" s="6">
        <f t="shared" si="34"/>
        <v>8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41" t="s">
        <v>84</v>
      </c>
      <c r="B66" s="4"/>
      <c r="C66" s="5">
        <v>1</v>
      </c>
      <c r="D66" s="5"/>
      <c r="E66" s="6"/>
      <c r="F66" s="4">
        <v>2</v>
      </c>
      <c r="G66" s="5"/>
      <c r="H66" s="5"/>
      <c r="I66" s="5"/>
      <c r="J66" s="4">
        <f>SUM(B66,F66)*6</f>
        <v>12</v>
      </c>
      <c r="K66" s="5">
        <f t="shared" si="35"/>
        <v>6</v>
      </c>
      <c r="L66" s="5">
        <f t="shared" si="35"/>
        <v>0</v>
      </c>
      <c r="M66" s="6">
        <f t="shared" si="35"/>
        <v>0</v>
      </c>
    </row>
    <row r="67" spans="1:13">
      <c r="A67" s="41" t="s">
        <v>102</v>
      </c>
      <c r="B67" s="4"/>
      <c r="C67" s="5"/>
      <c r="D67" s="5"/>
      <c r="E67" s="6"/>
      <c r="F67" s="4">
        <v>10</v>
      </c>
      <c r="G67" s="5"/>
      <c r="H67" s="5">
        <v>2</v>
      </c>
      <c r="I67" s="5"/>
      <c r="J67" s="4">
        <f>SUM(B67,F67)*6</f>
        <v>60</v>
      </c>
      <c r="K67" s="5">
        <f t="shared" si="35"/>
        <v>0</v>
      </c>
      <c r="L67" s="5">
        <f t="shared" si="35"/>
        <v>12</v>
      </c>
      <c r="M67" s="6">
        <f t="shared" si="35"/>
        <v>0</v>
      </c>
    </row>
    <row r="68" spans="1:13">
      <c r="A68" s="41" t="s">
        <v>101</v>
      </c>
      <c r="B68" s="4"/>
      <c r="C68" s="5"/>
      <c r="D68" s="5"/>
      <c r="E68" s="6"/>
      <c r="F68" s="4"/>
      <c r="G68" s="5">
        <v>3</v>
      </c>
      <c r="H68" s="5">
        <v>2</v>
      </c>
      <c r="I68" s="5"/>
      <c r="J68" s="4">
        <f>SUM(B68,F68)*8</f>
        <v>0</v>
      </c>
      <c r="K68" s="5">
        <f t="shared" ref="K68:M69" si="36">SUM(C68,G68)*8</f>
        <v>24</v>
      </c>
      <c r="L68" s="5">
        <f t="shared" si="36"/>
        <v>16</v>
      </c>
      <c r="M68" s="6">
        <f t="shared" si="36"/>
        <v>0</v>
      </c>
    </row>
    <row r="69" spans="1:13">
      <c r="A69" s="41" t="s">
        <v>99</v>
      </c>
      <c r="B69" s="4"/>
      <c r="C69" s="5">
        <v>1</v>
      </c>
      <c r="D69" s="5">
        <v>3</v>
      </c>
      <c r="E69" s="6"/>
      <c r="F69" s="4"/>
      <c r="G69" s="5"/>
      <c r="H69" s="5">
        <v>1</v>
      </c>
      <c r="I69" s="5"/>
      <c r="J69" s="4">
        <f>SUM(B69,F69)*8</f>
        <v>0</v>
      </c>
      <c r="K69" s="5">
        <f>SUM(C69,G69)*8</f>
        <v>8</v>
      </c>
      <c r="L69" s="5">
        <f t="shared" si="36"/>
        <v>32</v>
      </c>
      <c r="M69" s="6">
        <f t="shared" si="36"/>
        <v>0</v>
      </c>
    </row>
    <row r="70" spans="1:13">
      <c r="A70" s="16"/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6"/>
    </row>
    <row r="71" spans="1:13">
      <c r="A71" s="19" t="s">
        <v>55</v>
      </c>
      <c r="B71" s="10"/>
      <c r="C71" s="11"/>
      <c r="D71" s="11"/>
      <c r="E71" s="12"/>
      <c r="F71" s="10"/>
      <c r="G71" s="11"/>
      <c r="H71" s="11"/>
      <c r="I71" s="11"/>
      <c r="J71" s="10"/>
      <c r="K71" s="11"/>
      <c r="L71" s="11"/>
      <c r="M71" s="12"/>
    </row>
    <row r="72" spans="1:13">
      <c r="A72" s="16" t="s">
        <v>51</v>
      </c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6" t="s">
        <v>53</v>
      </c>
      <c r="B73" s="4"/>
      <c r="C73" s="1" t="s">
        <v>68</v>
      </c>
      <c r="D73" s="5"/>
      <c r="E73" s="1" t="s">
        <v>68</v>
      </c>
      <c r="F73" s="1" t="s">
        <v>68</v>
      </c>
      <c r="G73" s="1" t="s">
        <v>68</v>
      </c>
      <c r="H73" s="1" t="s">
        <v>68</v>
      </c>
      <c r="I73" s="5"/>
      <c r="J73" s="4"/>
      <c r="K73" s="5"/>
      <c r="L73" s="5"/>
      <c r="M73" s="6"/>
    </row>
    <row r="74" spans="1:13">
      <c r="A74" s="16" t="s">
        <v>54</v>
      </c>
      <c r="B74" s="4"/>
      <c r="C74" s="1" t="s">
        <v>68</v>
      </c>
      <c r="D74" s="5"/>
      <c r="E74" s="1" t="s">
        <v>68</v>
      </c>
      <c r="F74" s="1" t="s">
        <v>68</v>
      </c>
      <c r="G74" s="1" t="s">
        <v>68</v>
      </c>
      <c r="H74" s="1" t="s">
        <v>68</v>
      </c>
      <c r="I74" s="5"/>
      <c r="J74" s="4"/>
      <c r="K74" s="5"/>
      <c r="L74" s="5"/>
      <c r="M74" s="6"/>
    </row>
    <row r="75" spans="1:13">
      <c r="A75" s="16"/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/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7"/>
      <c r="K77" s="8"/>
      <c r="L77" s="8"/>
      <c r="M77" s="9"/>
    </row>
    <row r="78" spans="1:13">
      <c r="A78" s="18" t="s">
        <v>52</v>
      </c>
      <c r="B78" s="34">
        <f t="shared" ref="B78:M78" si="37">SUM(B2:B70)</f>
        <v>1125</v>
      </c>
      <c r="C78" s="35">
        <f t="shared" si="37"/>
        <v>374</v>
      </c>
      <c r="D78" s="35">
        <f t="shared" si="37"/>
        <v>926</v>
      </c>
      <c r="E78" s="36">
        <f t="shared" si="37"/>
        <v>2070</v>
      </c>
      <c r="F78" s="37">
        <f t="shared" si="37"/>
        <v>1753</v>
      </c>
      <c r="G78" s="20">
        <f t="shared" si="37"/>
        <v>696</v>
      </c>
      <c r="H78" s="20">
        <f t="shared" si="37"/>
        <v>873</v>
      </c>
      <c r="I78" s="21">
        <f t="shared" si="37"/>
        <v>0</v>
      </c>
      <c r="J78" s="38">
        <f t="shared" si="37"/>
        <v>16989</v>
      </c>
      <c r="K78" s="38">
        <f t="shared" si="37"/>
        <v>6866</v>
      </c>
      <c r="L78" s="38">
        <f t="shared" si="37"/>
        <v>11247</v>
      </c>
      <c r="M78" s="39">
        <f t="shared" si="37"/>
        <v>12513</v>
      </c>
    </row>
    <row r="79" spans="1:13">
      <c r="A79" s="40" t="s">
        <v>95</v>
      </c>
      <c r="B79" s="23">
        <f>SUM(B78,F78)</f>
        <v>2878</v>
      </c>
      <c r="C79" s="24">
        <f t="shared" ref="C79:E79" si="38">SUM(C78,G78)</f>
        <v>1070</v>
      </c>
      <c r="D79" s="24">
        <f t="shared" si="38"/>
        <v>1799</v>
      </c>
      <c r="E79" s="25">
        <f t="shared" si="38"/>
        <v>2070</v>
      </c>
    </row>
    <row r="80" spans="1:13">
      <c r="I80" s="33" t="s">
        <v>92</v>
      </c>
      <c r="J80" s="22">
        <f>J78/B79</f>
        <v>5.9030576789437106</v>
      </c>
      <c r="K80" s="22">
        <f>K78/C79</f>
        <v>6.4168224299065422</v>
      </c>
      <c r="L80" s="22">
        <f t="shared" ref="L80:M80" si="39">L78/D79</f>
        <v>6.2518065591995553</v>
      </c>
      <c r="M80" s="22">
        <f t="shared" si="39"/>
        <v>6.0449275362318842</v>
      </c>
    </row>
    <row r="81" spans="9:13">
      <c r="I81" s="33" t="s">
        <v>93</v>
      </c>
      <c r="J81" s="46">
        <f>AVERAGE(J80:M80)</f>
        <v>6.1541535510704231</v>
      </c>
      <c r="K81" s="22"/>
      <c r="L81" s="22"/>
      <c r="M8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Ruler="0" topLeftCell="A28" zoomScale="111" workbookViewId="0">
      <selection activeCell="J34" sqref="J34"/>
    </sheetView>
  </sheetViews>
  <sheetFormatPr baseColWidth="10" defaultRowHeight="15" x14ac:dyDescent="0"/>
  <cols>
    <col min="1" max="1" width="37.66406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>
        <v>1</v>
      </c>
      <c r="F5" s="4"/>
      <c r="G5" s="5"/>
      <c r="H5" s="5">
        <v>1</v>
      </c>
      <c r="I5" s="5">
        <v>9</v>
      </c>
      <c r="J5" s="4">
        <f>SUM(B5,F5)*5</f>
        <v>0</v>
      </c>
      <c r="K5" s="5">
        <f t="shared" ref="K5:M5" si="2">SUM(C5,G5)*5</f>
        <v>0</v>
      </c>
      <c r="L5" s="5">
        <f t="shared" si="2"/>
        <v>5</v>
      </c>
      <c r="M5" s="6">
        <f t="shared" si="2"/>
        <v>50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>
        <v>2</v>
      </c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4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>
        <v>1</v>
      </c>
      <c r="C33" s="5">
        <v>2</v>
      </c>
      <c r="D33" s="5"/>
      <c r="E33" s="6"/>
      <c r="F33" s="4">
        <v>3</v>
      </c>
      <c r="G33" s="5"/>
      <c r="H33" s="5"/>
      <c r="I33" s="5">
        <v>1</v>
      </c>
      <c r="J33" s="4">
        <f>SUM(B33,F33)*4</f>
        <v>16</v>
      </c>
      <c r="K33" s="5">
        <f t="shared" ref="K33:M34" si="16">SUM(C33,G33)*4</f>
        <v>8</v>
      </c>
      <c r="L33" s="5">
        <f t="shared" si="16"/>
        <v>0</v>
      </c>
      <c r="M33" s="6">
        <f t="shared" si="16"/>
        <v>4</v>
      </c>
    </row>
    <row r="34" spans="1:13">
      <c r="A34" s="16" t="s">
        <v>28</v>
      </c>
      <c r="B34" s="4">
        <v>41</v>
      </c>
      <c r="C34" s="5">
        <v>7</v>
      </c>
      <c r="D34" s="5">
        <v>1</v>
      </c>
      <c r="E34" s="6">
        <v>2</v>
      </c>
      <c r="F34" s="4">
        <v>146</v>
      </c>
      <c r="G34" s="5">
        <v>1</v>
      </c>
      <c r="H34" s="5">
        <v>4</v>
      </c>
      <c r="I34" s="5">
        <v>4</v>
      </c>
      <c r="J34" s="4">
        <f>SUM(B34,F34)*4</f>
        <v>748</v>
      </c>
      <c r="K34" s="5">
        <f t="shared" si="16"/>
        <v>32</v>
      </c>
      <c r="L34" s="5">
        <f t="shared" si="16"/>
        <v>20</v>
      </c>
      <c r="M34" s="6">
        <f t="shared" si="16"/>
        <v>24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119</v>
      </c>
      <c r="C37" s="5">
        <v>60</v>
      </c>
      <c r="D37" s="5">
        <v>8</v>
      </c>
      <c r="E37" s="6">
        <v>12</v>
      </c>
      <c r="F37" s="4">
        <v>15</v>
      </c>
      <c r="G37" s="5">
        <v>28</v>
      </c>
      <c r="H37" s="5">
        <v>40</v>
      </c>
      <c r="I37" s="5">
        <v>28</v>
      </c>
      <c r="J37" s="4">
        <f>SUM(B37,F37)*4</f>
        <v>536</v>
      </c>
      <c r="K37" s="5">
        <f t="shared" ref="K37:M38" si="17">SUM(C37,G37)*4</f>
        <v>352</v>
      </c>
      <c r="L37" s="5">
        <f t="shared" si="17"/>
        <v>192</v>
      </c>
      <c r="M37" s="6">
        <f t="shared" si="17"/>
        <v>160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>
        <v>9</v>
      </c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36</v>
      </c>
    </row>
    <row r="39" spans="1:13">
      <c r="A39" s="16" t="s">
        <v>31</v>
      </c>
      <c r="B39" s="4">
        <v>18</v>
      </c>
      <c r="C39" s="5">
        <v>7</v>
      </c>
      <c r="D39" s="5"/>
      <c r="E39" s="6">
        <v>1</v>
      </c>
      <c r="F39" s="4">
        <v>1</v>
      </c>
      <c r="G39" s="5">
        <v>5</v>
      </c>
      <c r="H39" s="5">
        <v>4</v>
      </c>
      <c r="I39" s="5"/>
      <c r="J39" s="4">
        <f>SUM(B39,F39)*3</f>
        <v>57</v>
      </c>
      <c r="K39" s="5">
        <f t="shared" ref="K39:M39" si="18">SUM(C39,G39)*3</f>
        <v>36</v>
      </c>
      <c r="L39" s="5">
        <f t="shared" si="18"/>
        <v>12</v>
      </c>
      <c r="M39" s="6">
        <f t="shared" si="18"/>
        <v>3</v>
      </c>
    </row>
    <row r="40" spans="1:13">
      <c r="A40" s="16" t="s">
        <v>32</v>
      </c>
      <c r="B40" s="4"/>
      <c r="C40" s="5">
        <v>4</v>
      </c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24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>
        <v>13</v>
      </c>
      <c r="C41" s="5">
        <v>1</v>
      </c>
      <c r="D41" s="5">
        <v>2</v>
      </c>
      <c r="E41" s="6">
        <v>1</v>
      </c>
      <c r="F41" s="4"/>
      <c r="G41" s="5">
        <v>4</v>
      </c>
      <c r="H41" s="5">
        <v>1</v>
      </c>
      <c r="I41" s="5">
        <v>4</v>
      </c>
      <c r="J41" s="4">
        <f>SUM(B41,F41)*1</f>
        <v>13</v>
      </c>
      <c r="K41" s="5">
        <f t="shared" ref="K41:M41" si="20">SUM(C41,G41)*1</f>
        <v>5</v>
      </c>
      <c r="L41" s="5">
        <f t="shared" si="20"/>
        <v>3</v>
      </c>
      <c r="M41" s="6">
        <f t="shared" si="20"/>
        <v>5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19</v>
      </c>
      <c r="C46" s="5">
        <v>37</v>
      </c>
      <c r="D46" s="5">
        <v>11</v>
      </c>
      <c r="E46" s="6">
        <v>19</v>
      </c>
      <c r="F46" s="4">
        <v>7</v>
      </c>
      <c r="G46" s="5">
        <v>29</v>
      </c>
      <c r="H46" s="5">
        <v>6</v>
      </c>
      <c r="I46" s="5">
        <v>27</v>
      </c>
      <c r="J46" s="4">
        <f>SUM(B46,F46)*3</f>
        <v>78</v>
      </c>
      <c r="K46" s="5">
        <f t="shared" ref="K46:M46" si="23">SUM(C46,G46)*3</f>
        <v>198</v>
      </c>
      <c r="L46" s="5">
        <f t="shared" si="23"/>
        <v>51</v>
      </c>
      <c r="M46" s="6">
        <f t="shared" si="23"/>
        <v>138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385</v>
      </c>
      <c r="C48" s="5">
        <v>298</v>
      </c>
      <c r="D48" s="5">
        <v>118</v>
      </c>
      <c r="E48" s="6">
        <v>186</v>
      </c>
      <c r="F48" s="4">
        <v>473</v>
      </c>
      <c r="G48" s="5">
        <v>331</v>
      </c>
      <c r="H48" s="5">
        <v>400</v>
      </c>
      <c r="I48" s="5">
        <v>351</v>
      </c>
      <c r="J48" s="4">
        <f>SUM(B48,F48)*6</f>
        <v>5148</v>
      </c>
      <c r="K48" s="5">
        <f t="shared" ref="K48:M51" si="25">SUM(C48,G48)*6</f>
        <v>3774</v>
      </c>
      <c r="L48" s="5">
        <f t="shared" si="25"/>
        <v>3108</v>
      </c>
      <c r="M48" s="6">
        <f t="shared" si="25"/>
        <v>3222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1</v>
      </c>
      <c r="C50" s="5"/>
      <c r="D50" s="5"/>
      <c r="E50" s="6"/>
      <c r="F50" s="4">
        <v>3</v>
      </c>
      <c r="G50" s="5">
        <v>1</v>
      </c>
      <c r="H50" s="5">
        <v>1</v>
      </c>
      <c r="I50" s="5">
        <v>1</v>
      </c>
      <c r="J50" s="4">
        <f>SUM(B50,F50)*6</f>
        <v>24</v>
      </c>
      <c r="K50" s="5">
        <f t="shared" si="25"/>
        <v>6</v>
      </c>
      <c r="L50" s="5">
        <f t="shared" si="25"/>
        <v>6</v>
      </c>
      <c r="M50" s="6">
        <f t="shared" si="25"/>
        <v>6</v>
      </c>
    </row>
    <row r="51" spans="1:13">
      <c r="A51" s="16" t="s">
        <v>41</v>
      </c>
      <c r="B51" s="4">
        <v>4</v>
      </c>
      <c r="C51" s="5">
        <v>11</v>
      </c>
      <c r="D51" s="5">
        <v>3</v>
      </c>
      <c r="E51" s="6">
        <v>19</v>
      </c>
      <c r="F51" s="4">
        <v>25</v>
      </c>
      <c r="G51" s="5">
        <v>1</v>
      </c>
      <c r="H51" s="5">
        <v>7</v>
      </c>
      <c r="I51" s="5">
        <v>1</v>
      </c>
      <c r="J51" s="4">
        <f>SUM(B51,F51)*6</f>
        <v>174</v>
      </c>
      <c r="K51" s="5">
        <f t="shared" si="25"/>
        <v>72</v>
      </c>
      <c r="L51" s="5">
        <f t="shared" si="25"/>
        <v>60</v>
      </c>
      <c r="M51" s="6">
        <f t="shared" si="25"/>
        <v>120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52</v>
      </c>
      <c r="C55" s="5">
        <v>6</v>
      </c>
      <c r="D55" s="5">
        <v>8</v>
      </c>
      <c r="E55" s="6">
        <v>12</v>
      </c>
      <c r="F55" s="4">
        <v>136</v>
      </c>
      <c r="G55" s="5">
        <v>9</v>
      </c>
      <c r="H55" s="5">
        <v>30</v>
      </c>
      <c r="I55" s="5">
        <v>25</v>
      </c>
      <c r="J55" s="4">
        <f>SUM(B55,F55)*6</f>
        <v>1128</v>
      </c>
      <c r="K55" s="5">
        <f t="shared" ref="K55:M56" si="27">SUM(C55,G55)*6</f>
        <v>90</v>
      </c>
      <c r="L55" s="5">
        <f t="shared" si="27"/>
        <v>228</v>
      </c>
      <c r="M55" s="6">
        <f t="shared" si="27"/>
        <v>222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>
        <v>1</v>
      </c>
      <c r="C57" s="5"/>
      <c r="D57" s="5"/>
      <c r="E57" s="6"/>
      <c r="F57" s="4"/>
      <c r="G57" s="5"/>
      <c r="H57" s="5"/>
      <c r="I57" s="5"/>
      <c r="J57" s="4">
        <f>SUM(B57,F57)*8</f>
        <v>8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>
        <v>3</v>
      </c>
      <c r="C58" s="5"/>
      <c r="D58" s="5"/>
      <c r="E58" s="6"/>
      <c r="F58" s="4"/>
      <c r="G58" s="5"/>
      <c r="H58" s="5"/>
      <c r="I58" s="5">
        <v>1</v>
      </c>
      <c r="J58" s="4">
        <f>SUM(B58,F58)*4</f>
        <v>12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4</v>
      </c>
    </row>
    <row r="59" spans="1:13">
      <c r="A59" s="16" t="s">
        <v>47</v>
      </c>
      <c r="B59" s="4">
        <v>146</v>
      </c>
      <c r="C59" s="5">
        <v>79</v>
      </c>
      <c r="D59" s="5">
        <v>44</v>
      </c>
      <c r="E59" s="6">
        <v>19</v>
      </c>
      <c r="F59" s="4">
        <v>103</v>
      </c>
      <c r="G59" s="5">
        <v>51</v>
      </c>
      <c r="H59" s="5"/>
      <c r="I59" s="5">
        <v>36</v>
      </c>
      <c r="J59" s="4">
        <f>SUM(B59,F59)*8</f>
        <v>1992</v>
      </c>
      <c r="K59" s="5">
        <f t="shared" ref="K59:M59" si="30">SUM(C59,G59)*8</f>
        <v>1040</v>
      </c>
      <c r="L59" s="5">
        <f t="shared" si="30"/>
        <v>352</v>
      </c>
      <c r="M59" s="6">
        <f t="shared" si="30"/>
        <v>440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100</v>
      </c>
      <c r="B61" s="4">
        <v>1</v>
      </c>
      <c r="C61" s="5">
        <v>5</v>
      </c>
      <c r="D61" s="5">
        <v>5</v>
      </c>
      <c r="E61" s="6"/>
      <c r="F61" s="4">
        <v>1</v>
      </c>
      <c r="G61" s="5">
        <v>1</v>
      </c>
      <c r="H61" s="5">
        <v>1</v>
      </c>
      <c r="I61" s="5"/>
      <c r="J61" s="4">
        <f>SUM(B61,F61)*7</f>
        <v>14</v>
      </c>
      <c r="K61" s="5">
        <f t="shared" si="31"/>
        <v>42</v>
      </c>
      <c r="L61" s="5">
        <f t="shared" si="31"/>
        <v>42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58</v>
      </c>
      <c r="B63" s="4"/>
      <c r="C63" s="5"/>
      <c r="D63" s="5">
        <v>2</v>
      </c>
      <c r="E63" s="6"/>
      <c r="F63" s="4"/>
      <c r="G63" s="5">
        <v>2</v>
      </c>
      <c r="H63" s="5"/>
      <c r="I63" s="5"/>
      <c r="J63" s="4">
        <f>SUM(B63,F63)*5</f>
        <v>0</v>
      </c>
      <c r="K63" s="5">
        <f t="shared" ref="K63:M63" si="33">SUM(C63,G63)*5</f>
        <v>10</v>
      </c>
      <c r="L63" s="5">
        <f t="shared" si="33"/>
        <v>10</v>
      </c>
      <c r="M63" s="6">
        <f t="shared" si="33"/>
        <v>0</v>
      </c>
    </row>
    <row r="64" spans="1:13">
      <c r="A64" s="16" t="s">
        <v>67</v>
      </c>
      <c r="B64" s="4">
        <v>1</v>
      </c>
      <c r="C64" s="5"/>
      <c r="D64" s="5">
        <v>2</v>
      </c>
      <c r="E64" s="6"/>
      <c r="F64" s="4"/>
      <c r="G64" s="5"/>
      <c r="H64" s="5"/>
      <c r="I64" s="5"/>
      <c r="J64" s="4">
        <f>SUM(B64,F64)*8</f>
        <v>8</v>
      </c>
      <c r="K64" s="5">
        <f t="shared" ref="K64:M64" si="34">SUM(C64,G64)*8</f>
        <v>0</v>
      </c>
      <c r="L64" s="5">
        <f t="shared" si="34"/>
        <v>16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6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41" t="s">
        <v>84</v>
      </c>
      <c r="B66" s="4"/>
      <c r="C66" s="5"/>
      <c r="D66" s="5"/>
      <c r="E66" s="6"/>
      <c r="F66" s="4">
        <v>2</v>
      </c>
      <c r="G66" s="5">
        <v>3</v>
      </c>
      <c r="H66" s="5"/>
      <c r="I66" s="5"/>
      <c r="J66" s="4">
        <f>SUM(B66,F66)*6</f>
        <v>12</v>
      </c>
      <c r="K66" s="5">
        <f t="shared" si="35"/>
        <v>18</v>
      </c>
      <c r="L66" s="5">
        <f t="shared" si="35"/>
        <v>0</v>
      </c>
      <c r="M66" s="6">
        <f t="shared" si="35"/>
        <v>0</v>
      </c>
    </row>
    <row r="67" spans="1:13">
      <c r="A67" s="41" t="s">
        <v>90</v>
      </c>
      <c r="B67" s="4"/>
      <c r="C67" s="5"/>
      <c r="D67" s="5"/>
      <c r="E67" s="6"/>
      <c r="F67" s="4"/>
      <c r="G67" s="5"/>
      <c r="H67" s="5"/>
      <c r="I67" s="5"/>
      <c r="J67" s="4">
        <f>SUM(B67,F67)*8</f>
        <v>0</v>
      </c>
      <c r="K67" s="5">
        <f t="shared" ref="K67:M69" si="36">SUM(C67,G67)*8</f>
        <v>0</v>
      </c>
      <c r="L67" s="5">
        <f t="shared" si="36"/>
        <v>0</v>
      </c>
      <c r="M67" s="6">
        <f t="shared" si="36"/>
        <v>0</v>
      </c>
    </row>
    <row r="68" spans="1:13">
      <c r="A68" s="41" t="s">
        <v>96</v>
      </c>
      <c r="B68" s="4">
        <v>8</v>
      </c>
      <c r="C68" s="5"/>
      <c r="D68" s="5"/>
      <c r="E68" s="6"/>
      <c r="F68" s="4">
        <v>21</v>
      </c>
      <c r="G68" s="5"/>
      <c r="H68" s="5"/>
      <c r="I68" s="5"/>
      <c r="J68" s="4">
        <f>SUM(B68,F68)*8</f>
        <v>232</v>
      </c>
      <c r="K68" s="4">
        <f t="shared" si="36"/>
        <v>0</v>
      </c>
      <c r="L68" s="4">
        <f t="shared" si="36"/>
        <v>0</v>
      </c>
      <c r="M68" s="4">
        <f t="shared" si="36"/>
        <v>0</v>
      </c>
    </row>
    <row r="69" spans="1:13">
      <c r="A69" s="41" t="s">
        <v>99</v>
      </c>
      <c r="B69" s="4">
        <v>3</v>
      </c>
      <c r="C69" s="5">
        <v>3</v>
      </c>
      <c r="D69" s="5"/>
      <c r="E69" s="6"/>
      <c r="F69" s="4">
        <v>4</v>
      </c>
      <c r="G69" s="5"/>
      <c r="H69" s="5">
        <v>4</v>
      </c>
      <c r="I69" s="5"/>
      <c r="J69" s="4">
        <f>SUM(B69,F69)*8</f>
        <v>56</v>
      </c>
      <c r="K69" s="4">
        <f t="shared" si="36"/>
        <v>24</v>
      </c>
      <c r="L69" s="4">
        <f t="shared" si="36"/>
        <v>32</v>
      </c>
      <c r="M69" s="4">
        <f t="shared" si="36"/>
        <v>0</v>
      </c>
    </row>
    <row r="70" spans="1:13">
      <c r="A70" s="16"/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6"/>
    </row>
    <row r="71" spans="1:13">
      <c r="A71" s="19" t="s">
        <v>55</v>
      </c>
      <c r="B71" s="10"/>
      <c r="C71" s="11"/>
      <c r="D71" s="11"/>
      <c r="E71" s="12"/>
      <c r="F71" s="10"/>
      <c r="G71" s="11"/>
      <c r="H71" s="11"/>
      <c r="I71" s="11"/>
      <c r="J71" s="10"/>
      <c r="K71" s="11"/>
      <c r="L71" s="11"/>
      <c r="M71" s="12"/>
    </row>
    <row r="72" spans="1:13">
      <c r="A72" s="16" t="s">
        <v>51</v>
      </c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6" t="s">
        <v>53</v>
      </c>
      <c r="B73" s="4"/>
      <c r="C73" s="1" t="s">
        <v>68</v>
      </c>
      <c r="D73" s="1" t="s">
        <v>68</v>
      </c>
      <c r="E73" s="6"/>
      <c r="F73" s="1" t="s">
        <v>68</v>
      </c>
      <c r="G73" s="1" t="s">
        <v>68</v>
      </c>
      <c r="H73" s="5"/>
      <c r="I73" s="5"/>
      <c r="J73" s="4"/>
      <c r="K73" s="5"/>
      <c r="L73" s="5"/>
      <c r="M73" s="6"/>
    </row>
    <row r="74" spans="1:13">
      <c r="A74" s="16" t="s">
        <v>54</v>
      </c>
      <c r="B74" s="4"/>
      <c r="C74" s="1" t="s">
        <v>68</v>
      </c>
      <c r="D74" s="1" t="s">
        <v>68</v>
      </c>
      <c r="E74" s="6"/>
      <c r="F74" s="1" t="s">
        <v>68</v>
      </c>
      <c r="G74" s="1" t="s">
        <v>68</v>
      </c>
      <c r="H74" s="5"/>
      <c r="I74" s="5"/>
      <c r="J74" s="4"/>
      <c r="K74" s="5"/>
      <c r="L74" s="5"/>
      <c r="M74" s="6"/>
    </row>
    <row r="75" spans="1:13">
      <c r="A75" s="16"/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/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7"/>
      <c r="K77" s="8"/>
      <c r="L77" s="8"/>
      <c r="M77" s="9"/>
    </row>
    <row r="78" spans="1:13">
      <c r="A78" s="18" t="s">
        <v>52</v>
      </c>
      <c r="B78" s="34">
        <f t="shared" ref="B78:M78" si="37">SUM(B2:B70)</f>
        <v>816</v>
      </c>
      <c r="C78" s="35">
        <f t="shared" si="37"/>
        <v>520</v>
      </c>
      <c r="D78" s="35">
        <f t="shared" si="37"/>
        <v>204</v>
      </c>
      <c r="E78" s="36">
        <f t="shared" si="37"/>
        <v>272</v>
      </c>
      <c r="F78" s="37">
        <f t="shared" si="37"/>
        <v>940</v>
      </c>
      <c r="G78" s="20">
        <f t="shared" si="37"/>
        <v>466</v>
      </c>
      <c r="H78" s="20">
        <f t="shared" si="37"/>
        <v>499</v>
      </c>
      <c r="I78" s="21">
        <f t="shared" si="37"/>
        <v>499</v>
      </c>
      <c r="J78" s="38">
        <f t="shared" si="37"/>
        <v>10256</v>
      </c>
      <c r="K78" s="38">
        <f t="shared" si="37"/>
        <v>5731</v>
      </c>
      <c r="L78" s="38">
        <f t="shared" si="37"/>
        <v>4137</v>
      </c>
      <c r="M78" s="39">
        <f t="shared" si="37"/>
        <v>4438</v>
      </c>
    </row>
    <row r="79" spans="1:13">
      <c r="A79" s="40" t="s">
        <v>95</v>
      </c>
      <c r="B79" s="23">
        <f>SUM(B78,F78)</f>
        <v>1756</v>
      </c>
      <c r="C79" s="24">
        <f t="shared" ref="C79:E79" si="38">SUM(C78,G78)</f>
        <v>986</v>
      </c>
      <c r="D79" s="24">
        <f t="shared" si="38"/>
        <v>703</v>
      </c>
      <c r="E79" s="25">
        <f t="shared" si="38"/>
        <v>771</v>
      </c>
    </row>
    <row r="80" spans="1:13">
      <c r="I80" s="33" t="s">
        <v>92</v>
      </c>
      <c r="J80" s="22">
        <f>J78/B79</f>
        <v>5.8405466970387243</v>
      </c>
      <c r="K80" s="22">
        <f>K78/C79</f>
        <v>5.8123732251521298</v>
      </c>
      <c r="L80" s="22">
        <f t="shared" ref="L80:M80" si="39">L78/D79</f>
        <v>5.8847795163584635</v>
      </c>
      <c r="M80" s="22">
        <f t="shared" si="39"/>
        <v>5.7561608300907912</v>
      </c>
    </row>
    <row r="81" spans="9:13">
      <c r="I81" s="33" t="s">
        <v>93</v>
      </c>
      <c r="J81" s="46">
        <f>AVERAGE(J80:M80)</f>
        <v>5.8234650671600274</v>
      </c>
      <c r="K81" s="44"/>
      <c r="L81" s="44"/>
      <c r="M81" s="4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Ruler="0" topLeftCell="A41" zoomScale="98" workbookViewId="0">
      <selection activeCell="M79" sqref="M79"/>
    </sheetView>
  </sheetViews>
  <sheetFormatPr baseColWidth="10" defaultRowHeight="15" x14ac:dyDescent="0"/>
  <cols>
    <col min="1" max="1" width="38.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>
        <v>1</v>
      </c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3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3</v>
      </c>
      <c r="D5" s="5"/>
      <c r="E5" s="6"/>
      <c r="F5" s="4"/>
      <c r="G5" s="5"/>
      <c r="H5" s="5"/>
      <c r="I5" s="5"/>
      <c r="J5" s="4">
        <f>SUM(B5,F5)*5</f>
        <v>0</v>
      </c>
      <c r="K5" s="5">
        <f t="shared" ref="K5:M5" si="2">SUM(C5,G5)*5</f>
        <v>15</v>
      </c>
      <c r="L5" s="5">
        <f t="shared" si="2"/>
        <v>0</v>
      </c>
      <c r="M5" s="6">
        <f t="shared" si="2"/>
        <v>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>
        <v>2</v>
      </c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10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>
        <v>3</v>
      </c>
      <c r="H33" s="5"/>
      <c r="I33" s="5"/>
      <c r="J33" s="4">
        <f>SUM(B33,F33)*4</f>
        <v>0</v>
      </c>
      <c r="K33" s="5">
        <f t="shared" ref="K33:M34" si="16">SUM(C33,G33)*4</f>
        <v>12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13</v>
      </c>
      <c r="C34" s="5">
        <v>3</v>
      </c>
      <c r="D34" s="5">
        <v>2</v>
      </c>
      <c r="E34" s="6"/>
      <c r="F34" s="4">
        <v>47</v>
      </c>
      <c r="G34" s="5">
        <v>7</v>
      </c>
      <c r="H34" s="5">
        <v>1</v>
      </c>
      <c r="I34" s="5">
        <v>1</v>
      </c>
      <c r="J34" s="4">
        <f>SUM(B34,F34)*4</f>
        <v>240</v>
      </c>
      <c r="K34" s="5">
        <f t="shared" si="16"/>
        <v>40</v>
      </c>
      <c r="L34" s="5">
        <f t="shared" si="16"/>
        <v>12</v>
      </c>
      <c r="M34" s="6">
        <f t="shared" si="16"/>
        <v>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10</v>
      </c>
      <c r="C37" s="5">
        <v>18</v>
      </c>
      <c r="D37" s="5">
        <v>2</v>
      </c>
      <c r="E37" s="6">
        <v>4</v>
      </c>
      <c r="F37" s="4">
        <v>22</v>
      </c>
      <c r="G37" s="5">
        <v>19</v>
      </c>
      <c r="H37" s="5">
        <v>4</v>
      </c>
      <c r="I37" s="5">
        <v>23</v>
      </c>
      <c r="J37" s="4">
        <f>SUM(B37,F37)*4</f>
        <v>128</v>
      </c>
      <c r="K37" s="5">
        <f t="shared" ref="K37:M38" si="17">SUM(C37,G37)*4</f>
        <v>148</v>
      </c>
      <c r="L37" s="5">
        <f t="shared" si="17"/>
        <v>24</v>
      </c>
      <c r="M37" s="6">
        <f t="shared" si="17"/>
        <v>108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>
        <v>1</v>
      </c>
      <c r="C39" s="5">
        <v>1</v>
      </c>
      <c r="D39" s="5"/>
      <c r="E39" s="6"/>
      <c r="F39" s="4">
        <v>6</v>
      </c>
      <c r="G39" s="5"/>
      <c r="H39" s="5"/>
      <c r="I39" s="5">
        <v>1</v>
      </c>
      <c r="J39" s="4">
        <f>SUM(B39,F39)*3</f>
        <v>21</v>
      </c>
      <c r="K39" s="5">
        <f t="shared" ref="K39:M39" si="18">SUM(C39,G39)*3</f>
        <v>3</v>
      </c>
      <c r="L39" s="5">
        <f t="shared" si="18"/>
        <v>0</v>
      </c>
      <c r="M39" s="6">
        <f t="shared" si="18"/>
        <v>3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>
        <v>1</v>
      </c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6</v>
      </c>
      <c r="M40" s="6">
        <f t="shared" si="19"/>
        <v>0</v>
      </c>
    </row>
    <row r="41" spans="1:13">
      <c r="A41" s="16" t="s">
        <v>33</v>
      </c>
      <c r="B41" s="4"/>
      <c r="C41" s="5">
        <v>2</v>
      </c>
      <c r="D41" s="5"/>
      <c r="E41" s="6"/>
      <c r="F41" s="4">
        <v>3</v>
      </c>
      <c r="G41" s="5">
        <v>1</v>
      </c>
      <c r="H41" s="5"/>
      <c r="I41" s="5">
        <v>3</v>
      </c>
      <c r="J41" s="4">
        <f>SUM(B41,F41)*1</f>
        <v>3</v>
      </c>
      <c r="K41" s="5">
        <f t="shared" ref="K41:M41" si="20">SUM(C41,G41)*1</f>
        <v>3</v>
      </c>
      <c r="L41" s="5">
        <f t="shared" si="20"/>
        <v>0</v>
      </c>
      <c r="M41" s="6">
        <f t="shared" si="20"/>
        <v>3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7</v>
      </c>
      <c r="C46" s="5">
        <v>7</v>
      </c>
      <c r="D46" s="5"/>
      <c r="E46" s="6">
        <v>14</v>
      </c>
      <c r="F46" s="4">
        <v>11</v>
      </c>
      <c r="G46" s="5">
        <v>15</v>
      </c>
      <c r="H46" s="5">
        <v>5</v>
      </c>
      <c r="I46" s="5">
        <v>63</v>
      </c>
      <c r="J46" s="4">
        <f>SUM(B46,F46)*3</f>
        <v>54</v>
      </c>
      <c r="K46" s="5">
        <f t="shared" ref="K46:M46" si="23">SUM(C46,G46)*3</f>
        <v>66</v>
      </c>
      <c r="L46" s="5">
        <f t="shared" si="23"/>
        <v>15</v>
      </c>
      <c r="M46" s="6">
        <f t="shared" si="23"/>
        <v>231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356</v>
      </c>
      <c r="C48" s="5">
        <v>506</v>
      </c>
      <c r="D48" s="5">
        <v>669</v>
      </c>
      <c r="E48" s="6">
        <v>613</v>
      </c>
      <c r="F48" s="4">
        <v>696</v>
      </c>
      <c r="G48" s="5">
        <v>590</v>
      </c>
      <c r="H48" s="5">
        <v>822</v>
      </c>
      <c r="I48" s="5">
        <v>716</v>
      </c>
      <c r="J48" s="4">
        <f>SUM(B48,F48)*6</f>
        <v>6312</v>
      </c>
      <c r="K48" s="5">
        <f t="shared" ref="K48:M51" si="25">SUM(C48,G48)*6</f>
        <v>6576</v>
      </c>
      <c r="L48" s="5">
        <f t="shared" si="25"/>
        <v>8946</v>
      </c>
      <c r="M48" s="6">
        <f t="shared" si="25"/>
        <v>7974</v>
      </c>
    </row>
    <row r="49" spans="1:13">
      <c r="A49" s="16" t="s">
        <v>39</v>
      </c>
      <c r="B49" s="4"/>
      <c r="C49" s="5"/>
      <c r="D49" s="5"/>
      <c r="E49" s="6">
        <v>6</v>
      </c>
      <c r="F49" s="4">
        <v>2</v>
      </c>
      <c r="G49" s="5"/>
      <c r="H49" s="5"/>
      <c r="I49" s="5">
        <v>1</v>
      </c>
      <c r="J49" s="4">
        <f>SUM(B49,F49)*6</f>
        <v>12</v>
      </c>
      <c r="K49" s="5">
        <f t="shared" si="25"/>
        <v>0</v>
      </c>
      <c r="L49" s="5">
        <f t="shared" si="25"/>
        <v>0</v>
      </c>
      <c r="M49" s="6">
        <f t="shared" si="25"/>
        <v>42</v>
      </c>
    </row>
    <row r="50" spans="1:13">
      <c r="A50" s="16" t="s">
        <v>40</v>
      </c>
      <c r="B50" s="4">
        <v>11</v>
      </c>
      <c r="C50" s="5">
        <v>52</v>
      </c>
      <c r="D50" s="5">
        <v>5</v>
      </c>
      <c r="E50" s="6"/>
      <c r="F50" s="4">
        <v>6</v>
      </c>
      <c r="G50" s="5">
        <v>10</v>
      </c>
      <c r="H50" s="5">
        <v>2</v>
      </c>
      <c r="I50" s="5">
        <v>12</v>
      </c>
      <c r="J50" s="4">
        <f>SUM(B50,F50)*6</f>
        <v>102</v>
      </c>
      <c r="K50" s="5">
        <f t="shared" si="25"/>
        <v>372</v>
      </c>
      <c r="L50" s="5">
        <f t="shared" si="25"/>
        <v>42</v>
      </c>
      <c r="M50" s="6">
        <f t="shared" si="25"/>
        <v>72</v>
      </c>
    </row>
    <row r="51" spans="1:13">
      <c r="A51" s="16" t="s">
        <v>41</v>
      </c>
      <c r="B51" s="4">
        <v>6</v>
      </c>
      <c r="C51" s="5">
        <v>2</v>
      </c>
      <c r="D51" s="5">
        <v>7</v>
      </c>
      <c r="E51" s="6">
        <v>42</v>
      </c>
      <c r="F51" s="4">
        <v>5</v>
      </c>
      <c r="G51" s="5">
        <v>15</v>
      </c>
      <c r="H51" s="5">
        <v>4</v>
      </c>
      <c r="I51" s="5">
        <v>46</v>
      </c>
      <c r="J51" s="4">
        <f>SUM(B51,F51)*6</f>
        <v>66</v>
      </c>
      <c r="K51" s="5">
        <f t="shared" si="25"/>
        <v>102</v>
      </c>
      <c r="L51" s="5">
        <f t="shared" si="25"/>
        <v>66</v>
      </c>
      <c r="M51" s="6">
        <f t="shared" si="25"/>
        <v>528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147</v>
      </c>
      <c r="C55" s="5">
        <v>77</v>
      </c>
      <c r="D55" s="5">
        <v>139</v>
      </c>
      <c r="E55" s="6">
        <v>702</v>
      </c>
      <c r="F55" s="4"/>
      <c r="G55" s="5">
        <v>365</v>
      </c>
      <c r="H55" s="5">
        <v>105</v>
      </c>
      <c r="I55" s="5">
        <v>191</v>
      </c>
      <c r="J55" s="4">
        <f>SUM(B55,F55)*6</f>
        <v>882</v>
      </c>
      <c r="K55" s="5">
        <f t="shared" ref="K55:M56" si="27">SUM(C55,G55)*6</f>
        <v>2652</v>
      </c>
      <c r="L55" s="5">
        <f t="shared" si="27"/>
        <v>1464</v>
      </c>
      <c r="M55" s="6">
        <f t="shared" si="27"/>
        <v>5358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>
        <v>1</v>
      </c>
      <c r="C58" s="5"/>
      <c r="D58" s="5">
        <v>1</v>
      </c>
      <c r="E58" s="6"/>
      <c r="F58" s="4">
        <v>1</v>
      </c>
      <c r="G58" s="5"/>
      <c r="H58" s="5">
        <v>1</v>
      </c>
      <c r="I58" s="5"/>
      <c r="J58" s="4">
        <f>SUM(B58,F58)*4</f>
        <v>8</v>
      </c>
      <c r="K58" s="5">
        <f>SUM(C58,G58)*4</f>
        <v>0</v>
      </c>
      <c r="L58" s="5">
        <f t="shared" ref="L58:M58" si="29">SUM(D58,H58)*4</f>
        <v>8</v>
      </c>
      <c r="M58" s="6">
        <f t="shared" si="29"/>
        <v>0</v>
      </c>
    </row>
    <row r="59" spans="1:13">
      <c r="A59" s="16" t="s">
        <v>47</v>
      </c>
      <c r="B59" s="4">
        <v>29</v>
      </c>
      <c r="C59" s="5">
        <v>75</v>
      </c>
      <c r="D59" s="5">
        <v>127</v>
      </c>
      <c r="E59" s="6">
        <v>321</v>
      </c>
      <c r="F59" s="4">
        <v>47</v>
      </c>
      <c r="G59" s="5">
        <v>131</v>
      </c>
      <c r="H59" s="5">
        <v>74</v>
      </c>
      <c r="I59" s="5">
        <v>112</v>
      </c>
      <c r="J59" s="4">
        <f>SUM(B59,F59)*8</f>
        <v>608</v>
      </c>
      <c r="K59" s="5">
        <f t="shared" ref="K59:M59" si="30">SUM(C59,G59)*8</f>
        <v>1648</v>
      </c>
      <c r="L59" s="5">
        <f t="shared" si="30"/>
        <v>1608</v>
      </c>
      <c r="M59" s="6">
        <f t="shared" si="30"/>
        <v>3464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>
        <v>2</v>
      </c>
      <c r="H61" s="5"/>
      <c r="I61" s="5">
        <v>1</v>
      </c>
      <c r="J61" s="4">
        <f>SUM(B61,F61)*7</f>
        <v>0</v>
      </c>
      <c r="K61" s="5">
        <f t="shared" si="31"/>
        <v>14</v>
      </c>
      <c r="L61" s="5">
        <f t="shared" si="31"/>
        <v>0</v>
      </c>
      <c r="M61" s="6">
        <f t="shared" si="31"/>
        <v>7</v>
      </c>
    </row>
    <row r="62" spans="1:13">
      <c r="A62" s="16" t="s">
        <v>50</v>
      </c>
      <c r="B62" s="4"/>
      <c r="C62" s="5"/>
      <c r="D62" s="5"/>
      <c r="E62" s="6">
        <v>1</v>
      </c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8</v>
      </c>
    </row>
    <row r="63" spans="1:13">
      <c r="A63" s="16" t="s">
        <v>58</v>
      </c>
      <c r="B63" s="4">
        <v>2</v>
      </c>
      <c r="C63" s="5">
        <v>22</v>
      </c>
      <c r="D63" s="5">
        <v>14</v>
      </c>
      <c r="E63" s="6">
        <v>7</v>
      </c>
      <c r="F63" s="4"/>
      <c r="G63" s="5">
        <v>15</v>
      </c>
      <c r="H63" s="5">
        <v>10</v>
      </c>
      <c r="I63" s="5">
        <v>65</v>
      </c>
      <c r="J63" s="4">
        <f>SUM(B63,F63)*5</f>
        <v>10</v>
      </c>
      <c r="K63" s="5">
        <f t="shared" ref="K63:M63" si="33">SUM(C63,G63)*5</f>
        <v>185</v>
      </c>
      <c r="L63" s="5">
        <f t="shared" si="33"/>
        <v>120</v>
      </c>
      <c r="M63" s="6">
        <f t="shared" si="33"/>
        <v>360</v>
      </c>
    </row>
    <row r="64" spans="1:13">
      <c r="A64" s="16" t="s">
        <v>67</v>
      </c>
      <c r="B64" s="4"/>
      <c r="C64" s="5"/>
      <c r="D64" s="5">
        <v>9</v>
      </c>
      <c r="E64" s="6"/>
      <c r="F64" s="4"/>
      <c r="G64" s="5"/>
      <c r="H64" s="5">
        <v>1</v>
      </c>
      <c r="I64" s="5">
        <v>4</v>
      </c>
      <c r="J64" s="4">
        <f>SUM(B64,F64)*8</f>
        <v>0</v>
      </c>
      <c r="K64" s="5">
        <f t="shared" ref="K64:M64" si="34">SUM(C64,G64)*8</f>
        <v>0</v>
      </c>
      <c r="L64" s="5">
        <f t="shared" si="34"/>
        <v>80</v>
      </c>
      <c r="M64" s="6">
        <f t="shared" si="34"/>
        <v>32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6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41" t="s">
        <v>84</v>
      </c>
      <c r="B66" s="4">
        <v>2</v>
      </c>
      <c r="C66" s="5"/>
      <c r="D66" s="5">
        <v>1</v>
      </c>
      <c r="E66" s="6"/>
      <c r="F66" s="4"/>
      <c r="G66" s="5"/>
      <c r="H66" s="5">
        <v>1</v>
      </c>
      <c r="I66" s="5"/>
      <c r="J66" s="4">
        <f>SUM(B66,F66)*6</f>
        <v>12</v>
      </c>
      <c r="K66" s="5">
        <f t="shared" si="35"/>
        <v>0</v>
      </c>
      <c r="L66" s="5">
        <f t="shared" si="35"/>
        <v>12</v>
      </c>
      <c r="M66" s="6">
        <f t="shared" si="35"/>
        <v>0</v>
      </c>
    </row>
    <row r="67" spans="1:13">
      <c r="A67" s="41" t="s">
        <v>96</v>
      </c>
      <c r="B67" s="4"/>
      <c r="C67" s="5"/>
      <c r="D67" s="5"/>
      <c r="E67" s="6"/>
      <c r="F67" s="4">
        <v>11</v>
      </c>
      <c r="G67" s="5">
        <v>5</v>
      </c>
      <c r="H67" s="5"/>
      <c r="I67" s="5"/>
      <c r="J67" s="4">
        <f>SUM(B67,F67)*8</f>
        <v>88</v>
      </c>
      <c r="K67" s="5">
        <f t="shared" ref="K67:M68" si="36">SUM(C67,G67)*8</f>
        <v>40</v>
      </c>
      <c r="L67" s="5">
        <f t="shared" si="36"/>
        <v>0</v>
      </c>
      <c r="M67" s="6">
        <f t="shared" si="36"/>
        <v>0</v>
      </c>
    </row>
    <row r="68" spans="1:13">
      <c r="A68" s="41" t="s">
        <v>99</v>
      </c>
      <c r="B68" s="4"/>
      <c r="C68" s="5"/>
      <c r="D68" s="5"/>
      <c r="E68" s="6"/>
      <c r="F68" s="4"/>
      <c r="G68" s="5"/>
      <c r="H68" s="5"/>
      <c r="I68" s="5">
        <v>12</v>
      </c>
      <c r="J68" s="4">
        <f>SUM(B68,F68)*8</f>
        <v>0</v>
      </c>
      <c r="K68" s="5">
        <f t="shared" si="36"/>
        <v>0</v>
      </c>
      <c r="L68" s="5">
        <f t="shared" si="36"/>
        <v>0</v>
      </c>
      <c r="M68" s="6">
        <f t="shared" si="36"/>
        <v>96</v>
      </c>
    </row>
    <row r="69" spans="1:13">
      <c r="A69" s="16"/>
      <c r="B69" s="4"/>
      <c r="C69" s="5"/>
      <c r="D69" s="5"/>
      <c r="E69" s="6"/>
      <c r="F69" s="4"/>
      <c r="G69" s="5"/>
      <c r="H69" s="5"/>
      <c r="I69" s="5"/>
      <c r="J69" s="4"/>
      <c r="K69" s="5"/>
      <c r="L69" s="5"/>
      <c r="M69" s="6"/>
    </row>
    <row r="70" spans="1:13">
      <c r="A70" s="19" t="s">
        <v>55</v>
      </c>
      <c r="B70" s="10"/>
      <c r="C70" s="11"/>
      <c r="D70" s="11"/>
      <c r="E70" s="12"/>
      <c r="F70" s="10"/>
      <c r="G70" s="11"/>
      <c r="H70" s="11"/>
      <c r="I70" s="11"/>
      <c r="J70" s="10"/>
      <c r="K70" s="11"/>
      <c r="L70" s="11"/>
      <c r="M70" s="12"/>
    </row>
    <row r="71" spans="1:13">
      <c r="A71" s="16" t="s">
        <v>51</v>
      </c>
      <c r="B71" s="4"/>
      <c r="C71" s="5"/>
      <c r="D71" s="5"/>
      <c r="E71" s="6"/>
      <c r="F71" s="4"/>
      <c r="G71" s="5"/>
      <c r="H71" s="5"/>
      <c r="I71" s="5"/>
      <c r="J71" s="4"/>
      <c r="K71" s="5"/>
      <c r="L71" s="5"/>
      <c r="M71" s="6"/>
    </row>
    <row r="72" spans="1:13">
      <c r="A72" s="16" t="s">
        <v>53</v>
      </c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6" t="s">
        <v>54</v>
      </c>
      <c r="B73" s="4"/>
      <c r="C73" s="5"/>
      <c r="D73" s="5"/>
      <c r="E73" s="6"/>
      <c r="F73" s="4"/>
      <c r="G73" s="5"/>
      <c r="H73" s="5"/>
      <c r="I73" s="5"/>
      <c r="J73" s="4"/>
      <c r="K73" s="5"/>
      <c r="L73" s="5"/>
      <c r="M73" s="6"/>
    </row>
    <row r="74" spans="1:13">
      <c r="A74" s="16"/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/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/>
      <c r="B76" s="4"/>
      <c r="C76" s="5"/>
      <c r="D76" s="5"/>
      <c r="E76" s="6"/>
      <c r="F76" s="4"/>
      <c r="G76" s="5"/>
      <c r="H76" s="5"/>
      <c r="I76" s="5"/>
      <c r="J76" s="7"/>
      <c r="K76" s="8"/>
      <c r="L76" s="8"/>
      <c r="M76" s="9"/>
    </row>
    <row r="77" spans="1:13">
      <c r="A77" s="18" t="s">
        <v>52</v>
      </c>
      <c r="B77" s="34">
        <f>SUM(B2:B69)</f>
        <v>585</v>
      </c>
      <c r="C77" s="35">
        <f t="shared" ref="C77:M77" si="37">SUM(C2:C69)</f>
        <v>770</v>
      </c>
      <c r="D77" s="35">
        <f t="shared" si="37"/>
        <v>977</v>
      </c>
      <c r="E77" s="36">
        <f t="shared" si="37"/>
        <v>1710</v>
      </c>
      <c r="F77" s="37">
        <f>SUM(F2:F69)</f>
        <v>857</v>
      </c>
      <c r="G77" s="20">
        <f t="shared" si="37"/>
        <v>1178</v>
      </c>
      <c r="H77" s="20">
        <f t="shared" si="37"/>
        <v>1031</v>
      </c>
      <c r="I77" s="21">
        <f t="shared" si="37"/>
        <v>1251</v>
      </c>
      <c r="J77" s="38">
        <f t="shared" si="37"/>
        <v>8546</v>
      </c>
      <c r="K77" s="38">
        <f t="shared" si="37"/>
        <v>11886</v>
      </c>
      <c r="L77" s="38">
        <f t="shared" si="37"/>
        <v>12406</v>
      </c>
      <c r="M77" s="39">
        <f t="shared" si="37"/>
        <v>18290</v>
      </c>
    </row>
    <row r="78" spans="1:13">
      <c r="A78" s="42" t="s">
        <v>97</v>
      </c>
      <c r="B78" s="23">
        <f>SUM(B77,F77)</f>
        <v>1442</v>
      </c>
      <c r="C78" s="24">
        <f t="shared" ref="C78:E78" si="38">SUM(C77,G77)</f>
        <v>1948</v>
      </c>
      <c r="D78" s="24">
        <f t="shared" si="38"/>
        <v>2008</v>
      </c>
      <c r="E78" s="25">
        <f t="shared" si="38"/>
        <v>2961</v>
      </c>
    </row>
    <row r="79" spans="1:13">
      <c r="I79" s="47" t="s">
        <v>92</v>
      </c>
      <c r="J79" s="48">
        <f>J77/B78</f>
        <v>5.9264909847434115</v>
      </c>
      <c r="K79" s="48">
        <f>K77/C78</f>
        <v>6.1016427104722792</v>
      </c>
      <c r="L79" s="48">
        <f t="shared" ref="L79:M79" si="39">L77/D78</f>
        <v>6.1782868525896415</v>
      </c>
      <c r="M79" s="48">
        <f t="shared" si="39"/>
        <v>6.176967240797028</v>
      </c>
    </row>
    <row r="80" spans="1:13">
      <c r="I80" s="47" t="s">
        <v>93</v>
      </c>
      <c r="J80" s="49">
        <f>AVERAGE(J79:M79)</f>
        <v>6.0958469471505889</v>
      </c>
      <c r="K80" s="26"/>
      <c r="L80" s="26"/>
      <c r="M80" s="2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topLeftCell="A51" workbookViewId="0">
      <selection activeCell="AB23" sqref="AB23"/>
    </sheetView>
  </sheetViews>
  <sheetFormatPr baseColWidth="10" defaultRowHeight="15" x14ac:dyDescent="0"/>
  <cols>
    <col min="1" max="1" width="37.66406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/>
      <c r="F5" s="4"/>
      <c r="G5" s="5"/>
      <c r="H5" s="5"/>
      <c r="I5" s="5"/>
      <c r="J5" s="4">
        <f>SUM(B5,F5)*5</f>
        <v>0</v>
      </c>
      <c r="K5" s="5">
        <f t="shared" ref="K5:M5" si="2">SUM(C5,G5)*5</f>
        <v>0</v>
      </c>
      <c r="L5" s="5">
        <f t="shared" si="2"/>
        <v>0</v>
      </c>
      <c r="M5" s="6">
        <f t="shared" si="2"/>
        <v>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/>
      <c r="C34" s="5"/>
      <c r="D34" s="5"/>
      <c r="E34" s="6"/>
      <c r="F34" s="4"/>
      <c r="G34" s="5"/>
      <c r="H34" s="5"/>
      <c r="I34" s="5"/>
      <c r="J34" s="4">
        <f>SUM(B34,F34)*4</f>
        <v>0</v>
      </c>
      <c r="K34" s="5">
        <f t="shared" si="16"/>
        <v>0</v>
      </c>
      <c r="L34" s="5">
        <f t="shared" si="16"/>
        <v>0</v>
      </c>
      <c r="M34" s="6">
        <f t="shared" si="16"/>
        <v>0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/>
      <c r="D37" s="5"/>
      <c r="E37" s="6"/>
      <c r="F37" s="4"/>
      <c r="G37" s="5"/>
      <c r="H37" s="5"/>
      <c r="I37" s="5"/>
      <c r="J37" s="4">
        <f>SUM(B37,F37)*4</f>
        <v>0</v>
      </c>
      <c r="K37" s="5">
        <f t="shared" ref="K37:M38" si="17">SUM(C37,G37)*4</f>
        <v>0</v>
      </c>
      <c r="L37" s="5">
        <f t="shared" si="17"/>
        <v>0</v>
      </c>
      <c r="M37" s="6">
        <f t="shared" si="17"/>
        <v>0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/>
      <c r="D46" s="5"/>
      <c r="E46" s="6"/>
      <c r="F46" s="4"/>
      <c r="G46" s="5"/>
      <c r="H46" s="5"/>
      <c r="I46" s="5"/>
      <c r="J46" s="4">
        <f>SUM(B46,F46)*3</f>
        <v>0</v>
      </c>
      <c r="K46" s="5">
        <f t="shared" ref="K46:M46" si="23">SUM(C46,G46)*3</f>
        <v>0</v>
      </c>
      <c r="L46" s="5">
        <f t="shared" si="23"/>
        <v>0</v>
      </c>
      <c r="M46" s="6">
        <f t="shared" si="23"/>
        <v>0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/>
      <c r="C48" s="5"/>
      <c r="D48" s="5"/>
      <c r="E48" s="6"/>
      <c r="F48" s="4"/>
      <c r="G48" s="5"/>
      <c r="H48" s="5"/>
      <c r="I48" s="5"/>
      <c r="J48" s="4">
        <f>SUM(B48,F48)*6</f>
        <v>0</v>
      </c>
      <c r="K48" s="5">
        <f t="shared" ref="K48:M51" si="25">SUM(C48,G48)*6</f>
        <v>0</v>
      </c>
      <c r="L48" s="5">
        <f t="shared" si="25"/>
        <v>0</v>
      </c>
      <c r="M48" s="6">
        <f t="shared" si="25"/>
        <v>0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/>
      <c r="C50" s="5"/>
      <c r="D50" s="5"/>
      <c r="E50" s="6"/>
      <c r="F50" s="4"/>
      <c r="G50" s="5"/>
      <c r="H50" s="5"/>
      <c r="I50" s="5"/>
      <c r="J50" s="4">
        <f>SUM(B50,F50)*6</f>
        <v>0</v>
      </c>
      <c r="K50" s="5">
        <f t="shared" si="25"/>
        <v>0</v>
      </c>
      <c r="L50" s="5">
        <f t="shared" si="25"/>
        <v>0</v>
      </c>
      <c r="M50" s="6">
        <f t="shared" si="25"/>
        <v>0</v>
      </c>
    </row>
    <row r="51" spans="1:13">
      <c r="A51" s="16" t="s">
        <v>41</v>
      </c>
      <c r="B51" s="4"/>
      <c r="C51" s="5"/>
      <c r="D51" s="5"/>
      <c r="E51" s="6"/>
      <c r="F51" s="4"/>
      <c r="G51" s="5"/>
      <c r="H51" s="5"/>
      <c r="I51" s="5"/>
      <c r="J51" s="4">
        <f>SUM(B51,F51)*6</f>
        <v>0</v>
      </c>
      <c r="K51" s="5">
        <f t="shared" si="25"/>
        <v>0</v>
      </c>
      <c r="L51" s="5">
        <f t="shared" si="25"/>
        <v>0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/>
      <c r="E55" s="6"/>
      <c r="F55" s="4"/>
      <c r="G55" s="5"/>
      <c r="H55" s="5"/>
      <c r="I55" s="5"/>
      <c r="J55" s="4">
        <f>SUM(B55,F55)*6</f>
        <v>0</v>
      </c>
      <c r="K55" s="5">
        <f t="shared" ref="K55:M56" si="27">SUM(C55,G55)*6</f>
        <v>0</v>
      </c>
      <c r="L55" s="5">
        <f t="shared" si="27"/>
        <v>0</v>
      </c>
      <c r="M55" s="6">
        <f t="shared" si="27"/>
        <v>0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/>
      <c r="C59" s="5"/>
      <c r="D59" s="5"/>
      <c r="E59" s="6"/>
      <c r="F59" s="4"/>
      <c r="G59" s="5"/>
      <c r="H59" s="5"/>
      <c r="I59" s="5"/>
      <c r="J59" s="4">
        <f>SUM(B59,F59)*8</f>
        <v>0</v>
      </c>
      <c r="K59" s="5">
        <f t="shared" ref="K59:M59" si="30">SUM(C59,G59)*8</f>
        <v>0</v>
      </c>
      <c r="L59" s="5">
        <f t="shared" si="30"/>
        <v>0</v>
      </c>
      <c r="M59" s="6">
        <f t="shared" si="30"/>
        <v>0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5"/>
      <c r="E63" s="6"/>
      <c r="F63" s="4"/>
      <c r="G63" s="5"/>
      <c r="H63" s="5"/>
      <c r="I63" s="5"/>
      <c r="J63" s="4">
        <f>SUM(B63,F63)*5</f>
        <v>0</v>
      </c>
      <c r="K63" s="5">
        <f t="shared" ref="K63:M63" si="33">SUM(C63,G63)*5</f>
        <v>0</v>
      </c>
      <c r="L63" s="5">
        <f t="shared" si="33"/>
        <v>0</v>
      </c>
      <c r="M63" s="6">
        <f t="shared" si="33"/>
        <v>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0</v>
      </c>
      <c r="C80" s="35">
        <f t="shared" ref="C80:M80" si="39">SUM(C2:C72)</f>
        <v>0</v>
      </c>
      <c r="D80" s="35">
        <f t="shared" si="39"/>
        <v>0</v>
      </c>
      <c r="E80" s="36">
        <f t="shared" si="39"/>
        <v>0</v>
      </c>
      <c r="F80" s="37">
        <f>SUM(F2:F72)</f>
        <v>0</v>
      </c>
      <c r="G80" s="20">
        <f t="shared" si="39"/>
        <v>0</v>
      </c>
      <c r="H80" s="20">
        <f t="shared" si="39"/>
        <v>0</v>
      </c>
      <c r="I80" s="21">
        <f t="shared" si="39"/>
        <v>0</v>
      </c>
      <c r="J80" s="38">
        <f>SUM(J2:J72)</f>
        <v>0</v>
      </c>
      <c r="K80" s="38">
        <f t="shared" si="39"/>
        <v>0</v>
      </c>
      <c r="L80" s="38">
        <f t="shared" si="39"/>
        <v>0</v>
      </c>
      <c r="M80" s="39">
        <f t="shared" si="39"/>
        <v>0</v>
      </c>
    </row>
    <row r="81" spans="1:13">
      <c r="A81" s="40" t="s">
        <v>95</v>
      </c>
      <c r="B81" s="23">
        <f>SUM(B80,F80)</f>
        <v>0</v>
      </c>
      <c r="C81" s="24">
        <f t="shared" ref="C81:E81" si="40">SUM(C80,G80)</f>
        <v>0</v>
      </c>
      <c r="D81" s="24">
        <f t="shared" si="40"/>
        <v>0</v>
      </c>
      <c r="E81" s="25">
        <f t="shared" si="40"/>
        <v>0</v>
      </c>
    </row>
    <row r="82" spans="1:13">
      <c r="I82" s="33" t="s">
        <v>92</v>
      </c>
      <c r="J82" s="43" t="e">
        <f>J80/B81</f>
        <v>#DIV/0!</v>
      </c>
      <c r="K82" s="43" t="e">
        <f>K80/C81</f>
        <v>#DIV/0!</v>
      </c>
      <c r="L82" s="43" t="e">
        <f t="shared" ref="L82:M82" si="41">L80/D81</f>
        <v>#DIV/0!</v>
      </c>
      <c r="M82" s="43" t="e">
        <f t="shared" si="41"/>
        <v>#DIV/0!</v>
      </c>
    </row>
    <row r="83" spans="1:13">
      <c r="I83" s="33" t="s">
        <v>93</v>
      </c>
      <c r="J83" s="45" t="e">
        <f>AVERAGE(J82:M82)</f>
        <v>#DIV/0!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topLeftCell="A47" workbookViewId="0">
      <selection activeCell="I67" sqref="I67"/>
    </sheetView>
  </sheetViews>
  <sheetFormatPr baseColWidth="10" defaultRowHeight="15" x14ac:dyDescent="0"/>
  <cols>
    <col min="1" max="1" width="36.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/>
      <c r="F5" s="4"/>
      <c r="G5" s="5"/>
      <c r="H5" s="5"/>
      <c r="I5" s="5">
        <v>2</v>
      </c>
      <c r="J5" s="4">
        <f>SUM(B5,F5)*5</f>
        <v>0</v>
      </c>
      <c r="K5" s="5">
        <f t="shared" ref="K5:M5" si="2">SUM(C5,G5)*5</f>
        <v>0</v>
      </c>
      <c r="L5" s="5">
        <f t="shared" si="2"/>
        <v>0</v>
      </c>
      <c r="M5" s="6">
        <f t="shared" si="2"/>
        <v>10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>
        <v>2</v>
      </c>
      <c r="G33" s="5"/>
      <c r="H33" s="5"/>
      <c r="I33" s="5"/>
      <c r="J33" s="4">
        <f>SUM(B33,F33)*4</f>
        <v>8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/>
      <c r="C34" s="5"/>
      <c r="D34" s="5"/>
      <c r="E34" s="6"/>
      <c r="F34" s="4">
        <v>49</v>
      </c>
      <c r="G34" s="5">
        <v>7</v>
      </c>
      <c r="H34" s="5"/>
      <c r="I34" s="5">
        <v>2</v>
      </c>
      <c r="J34" s="4">
        <f>SUM(B34,F34)*4</f>
        <v>196</v>
      </c>
      <c r="K34" s="5">
        <f t="shared" si="16"/>
        <v>28</v>
      </c>
      <c r="L34" s="5">
        <f t="shared" si="16"/>
        <v>0</v>
      </c>
      <c r="M34" s="6">
        <f t="shared" si="16"/>
        <v>8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/>
      <c r="D37" s="5"/>
      <c r="E37" s="6"/>
      <c r="F37" s="4">
        <v>8</v>
      </c>
      <c r="G37" s="5">
        <v>18</v>
      </c>
      <c r="H37" s="5">
        <v>20</v>
      </c>
      <c r="I37" s="5">
        <v>17</v>
      </c>
      <c r="J37" s="4">
        <f>SUM(B37,F37)*4</f>
        <v>32</v>
      </c>
      <c r="K37" s="5">
        <f t="shared" ref="K37:M38" si="17">SUM(C37,G37)*4</f>
        <v>72</v>
      </c>
      <c r="L37" s="5">
        <f t="shared" si="17"/>
        <v>80</v>
      </c>
      <c r="M37" s="6">
        <f t="shared" si="17"/>
        <v>68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/>
      <c r="D39" s="5"/>
      <c r="E39" s="6"/>
      <c r="F39" s="4"/>
      <c r="G39" s="5">
        <v>7</v>
      </c>
      <c r="H39" s="5"/>
      <c r="I39" s="5">
        <v>3</v>
      </c>
      <c r="J39" s="4">
        <f>SUM(B39,F39)*3</f>
        <v>0</v>
      </c>
      <c r="K39" s="5">
        <f t="shared" ref="K39:M39" si="18">SUM(C39,G39)*3</f>
        <v>21</v>
      </c>
      <c r="L39" s="5">
        <f t="shared" si="18"/>
        <v>0</v>
      </c>
      <c r="M39" s="6">
        <f t="shared" si="18"/>
        <v>9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>
        <v>4</v>
      </c>
      <c r="G41" s="5">
        <v>2</v>
      </c>
      <c r="H41" s="5">
        <v>2</v>
      </c>
      <c r="I41" s="5">
        <v>3</v>
      </c>
      <c r="J41" s="4">
        <f>SUM(B41,F41)*1</f>
        <v>4</v>
      </c>
      <c r="K41" s="5">
        <f t="shared" ref="K41:M41" si="20">SUM(C41,G41)*1</f>
        <v>2</v>
      </c>
      <c r="L41" s="5">
        <f t="shared" si="20"/>
        <v>2</v>
      </c>
      <c r="M41" s="6">
        <f t="shared" si="20"/>
        <v>3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/>
      <c r="D46" s="5"/>
      <c r="E46" s="6"/>
      <c r="F46" s="4">
        <v>12</v>
      </c>
      <c r="G46" s="5">
        <v>38</v>
      </c>
      <c r="H46" s="5">
        <v>4</v>
      </c>
      <c r="I46" s="5">
        <v>13</v>
      </c>
      <c r="J46" s="4">
        <f>SUM(B46,F46)*3</f>
        <v>36</v>
      </c>
      <c r="K46" s="5">
        <f t="shared" ref="K46:M46" si="23">SUM(C46,G46)*3</f>
        <v>114</v>
      </c>
      <c r="L46" s="5">
        <f t="shared" si="23"/>
        <v>12</v>
      </c>
      <c r="M46" s="6">
        <f t="shared" si="23"/>
        <v>39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/>
      <c r="C48" s="5"/>
      <c r="D48" s="5"/>
      <c r="E48" s="6"/>
      <c r="F48" s="4">
        <v>628</v>
      </c>
      <c r="G48" s="5">
        <v>2048</v>
      </c>
      <c r="H48" s="5">
        <v>808</v>
      </c>
      <c r="I48" s="5">
        <v>925</v>
      </c>
      <c r="J48" s="4">
        <f>SUM(B48,F48)*6</f>
        <v>3768</v>
      </c>
      <c r="K48" s="5">
        <f t="shared" ref="K48:M51" si="25">SUM(C48,G48)*6</f>
        <v>12288</v>
      </c>
      <c r="L48" s="5">
        <f t="shared" si="25"/>
        <v>4848</v>
      </c>
      <c r="M48" s="6">
        <f t="shared" si="25"/>
        <v>5550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/>
      <c r="C50" s="5"/>
      <c r="D50" s="5"/>
      <c r="E50" s="6"/>
      <c r="F50" s="4">
        <v>14</v>
      </c>
      <c r="G50" s="5">
        <v>3</v>
      </c>
      <c r="H50" s="5">
        <v>4</v>
      </c>
      <c r="I50" s="5"/>
      <c r="J50" s="4">
        <f>SUM(B50,F50)*6</f>
        <v>84</v>
      </c>
      <c r="K50" s="5">
        <f t="shared" si="25"/>
        <v>18</v>
      </c>
      <c r="L50" s="5">
        <f t="shared" si="25"/>
        <v>24</v>
      </c>
      <c r="M50" s="6">
        <f t="shared" si="25"/>
        <v>0</v>
      </c>
    </row>
    <row r="51" spans="1:13">
      <c r="A51" s="16" t="s">
        <v>41</v>
      </c>
      <c r="B51" s="4"/>
      <c r="C51" s="5"/>
      <c r="D51" s="5"/>
      <c r="E51" s="6"/>
      <c r="F51" s="4">
        <v>7</v>
      </c>
      <c r="G51" s="5">
        <v>30</v>
      </c>
      <c r="H51" s="5">
        <v>5</v>
      </c>
      <c r="I51" s="5">
        <v>23</v>
      </c>
      <c r="J51" s="4">
        <f>SUM(B51,F51)*6</f>
        <v>42</v>
      </c>
      <c r="K51" s="5">
        <f t="shared" si="25"/>
        <v>180</v>
      </c>
      <c r="L51" s="5">
        <f t="shared" si="25"/>
        <v>30</v>
      </c>
      <c r="M51" s="6">
        <f t="shared" si="25"/>
        <v>138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/>
      <c r="E55" s="6"/>
      <c r="F55" s="4">
        <v>9</v>
      </c>
      <c r="G55" s="5">
        <v>478</v>
      </c>
      <c r="H55" s="5">
        <v>48</v>
      </c>
      <c r="I55" s="5">
        <v>151</v>
      </c>
      <c r="J55" s="4">
        <f>SUM(B55,F55)*6</f>
        <v>54</v>
      </c>
      <c r="K55" s="5">
        <f t="shared" ref="K55:M56" si="27">SUM(C55,G55)*6</f>
        <v>2868</v>
      </c>
      <c r="L55" s="5">
        <f t="shared" si="27"/>
        <v>288</v>
      </c>
      <c r="M55" s="6">
        <f t="shared" si="27"/>
        <v>906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>
        <v>2</v>
      </c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8</v>
      </c>
    </row>
    <row r="59" spans="1:13">
      <c r="A59" s="16" t="s">
        <v>47</v>
      </c>
      <c r="B59" s="4"/>
      <c r="C59" s="5"/>
      <c r="D59" s="5"/>
      <c r="E59" s="6"/>
      <c r="F59" s="4">
        <v>43</v>
      </c>
      <c r="G59" s="5">
        <v>589</v>
      </c>
      <c r="H59" s="5">
        <v>129</v>
      </c>
      <c r="I59" s="5">
        <v>437</v>
      </c>
      <c r="J59" s="4">
        <f>SUM(B59,F59)*8</f>
        <v>344</v>
      </c>
      <c r="K59" s="5">
        <f t="shared" ref="K59:M59" si="30">SUM(C59,G59)*8</f>
        <v>4712</v>
      </c>
      <c r="L59" s="5">
        <f t="shared" si="30"/>
        <v>1032</v>
      </c>
      <c r="M59" s="6">
        <f t="shared" si="30"/>
        <v>3496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>
        <v>1</v>
      </c>
      <c r="G61" s="5"/>
      <c r="H61" s="5"/>
      <c r="I61" s="5"/>
      <c r="J61" s="4">
        <f>SUM(B61,F61)*7</f>
        <v>7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5"/>
      <c r="E63" s="6"/>
      <c r="F63" s="4"/>
      <c r="G63" s="5"/>
      <c r="H63" s="5">
        <v>1</v>
      </c>
      <c r="I63" s="5"/>
      <c r="J63" s="4">
        <f>SUM(B63,F63)*5</f>
        <v>0</v>
      </c>
      <c r="K63" s="5">
        <f t="shared" ref="K63:M63" si="33">SUM(C63,G63)*5</f>
        <v>0</v>
      </c>
      <c r="L63" s="5">
        <f t="shared" si="33"/>
        <v>5</v>
      </c>
      <c r="M63" s="6">
        <f t="shared" si="33"/>
        <v>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>
        <v>1</v>
      </c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6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>
        <v>2</v>
      </c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16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>
        <v>1</v>
      </c>
      <c r="G71" s="5"/>
      <c r="H71" s="5"/>
      <c r="I71" s="5"/>
      <c r="J71" s="4">
        <f>SUM(B71,F71)*8</f>
        <v>8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 t="s">
        <v>130</v>
      </c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0</v>
      </c>
      <c r="C80" s="35">
        <f t="shared" ref="C80:M80" si="39">SUM(C2:C72)</f>
        <v>0</v>
      </c>
      <c r="D80" s="35">
        <f t="shared" si="39"/>
        <v>0</v>
      </c>
      <c r="E80" s="36">
        <f t="shared" si="39"/>
        <v>0</v>
      </c>
      <c r="F80" s="37">
        <f>SUM(F2:F72)</f>
        <v>778</v>
      </c>
      <c r="G80" s="20">
        <f t="shared" si="39"/>
        <v>3220</v>
      </c>
      <c r="H80" s="20">
        <f t="shared" si="39"/>
        <v>1024</v>
      </c>
      <c r="I80" s="21">
        <f t="shared" si="39"/>
        <v>1578</v>
      </c>
      <c r="J80" s="38">
        <f>SUM(J2:J72)</f>
        <v>4583</v>
      </c>
      <c r="K80" s="38">
        <f t="shared" si="39"/>
        <v>20303</v>
      </c>
      <c r="L80" s="38">
        <f t="shared" si="39"/>
        <v>6343</v>
      </c>
      <c r="M80" s="39">
        <f t="shared" si="39"/>
        <v>10235</v>
      </c>
    </row>
    <row r="81" spans="1:13">
      <c r="A81" s="40" t="s">
        <v>95</v>
      </c>
      <c r="B81" s="23">
        <f>SUM(B80,F80)</f>
        <v>778</v>
      </c>
      <c r="C81" s="24">
        <f t="shared" ref="C81:E81" si="40">SUM(C80,G80)</f>
        <v>3220</v>
      </c>
      <c r="D81" s="24">
        <f t="shared" si="40"/>
        <v>1024</v>
      </c>
      <c r="E81" s="25">
        <f t="shared" si="40"/>
        <v>1578</v>
      </c>
    </row>
    <row r="82" spans="1:13">
      <c r="I82" s="33" t="s">
        <v>92</v>
      </c>
      <c r="J82" s="43">
        <f>J80/B81</f>
        <v>5.8907455012853474</v>
      </c>
      <c r="K82" s="43">
        <f>K80/C81</f>
        <v>6.3052795031055897</v>
      </c>
      <c r="L82" s="43">
        <f t="shared" ref="L82:M82" si="41">L80/D81</f>
        <v>6.1943359375</v>
      </c>
      <c r="M82" s="43">
        <f t="shared" si="41"/>
        <v>6.4860583016476552</v>
      </c>
    </row>
    <row r="83" spans="1:13">
      <c r="I83" s="33" t="s">
        <v>93</v>
      </c>
      <c r="J83" s="45">
        <f>AVERAGE(J82:M82)</f>
        <v>6.2191048108846481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showRuler="0" topLeftCell="F1" zoomScale="93" workbookViewId="0">
      <selection activeCell="R1" sqref="R1:S1048576"/>
    </sheetView>
  </sheetViews>
  <sheetFormatPr baseColWidth="10" defaultRowHeight="15" x14ac:dyDescent="0"/>
  <cols>
    <col min="1" max="1" width="39.33203125" customWidth="1"/>
  </cols>
  <sheetData>
    <row r="1" spans="1:21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2" t="s">
        <v>66</v>
      </c>
      <c r="J1" s="30" t="s">
        <v>71</v>
      </c>
      <c r="K1" s="31" t="s">
        <v>72</v>
      </c>
      <c r="L1" s="31" t="s">
        <v>73</v>
      </c>
      <c r="M1" s="31" t="s">
        <v>74</v>
      </c>
      <c r="N1" s="52" t="s">
        <v>75</v>
      </c>
      <c r="O1" s="50" t="s">
        <v>76</v>
      </c>
      <c r="P1" s="50" t="s">
        <v>77</v>
      </c>
      <c r="Q1" s="53" t="s">
        <v>78</v>
      </c>
      <c r="R1" s="31" t="s">
        <v>79</v>
      </c>
      <c r="S1" s="31" t="s">
        <v>80</v>
      </c>
      <c r="T1" s="31" t="s">
        <v>81</v>
      </c>
      <c r="U1" s="32" t="s">
        <v>82</v>
      </c>
    </row>
    <row r="2" spans="1:21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4"/>
      <c r="N2" s="13"/>
      <c r="O2" s="14"/>
      <c r="P2" s="14"/>
      <c r="Q2" s="14"/>
      <c r="R2" s="13"/>
      <c r="S2" s="14"/>
      <c r="T2" s="14"/>
      <c r="U2" s="15"/>
    </row>
    <row r="3" spans="1:21">
      <c r="A3" s="16" t="s">
        <v>3</v>
      </c>
      <c r="B3" s="4"/>
      <c r="C3" s="5"/>
      <c r="D3" s="5"/>
      <c r="E3" s="6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5"/>
      <c r="R3" s="4">
        <f>SUM(B3,F3,J3,N3)*3</f>
        <v>0</v>
      </c>
      <c r="S3" s="5">
        <f t="shared" ref="S3:U3" si="0">SUM(C3,G3,K3,O3)*3</f>
        <v>0</v>
      </c>
      <c r="T3" s="5">
        <f t="shared" si="0"/>
        <v>0</v>
      </c>
      <c r="U3" s="6">
        <f t="shared" si="0"/>
        <v>0</v>
      </c>
    </row>
    <row r="4" spans="1:21">
      <c r="A4" s="16" t="s">
        <v>4</v>
      </c>
      <c r="B4" s="4"/>
      <c r="C4" s="5"/>
      <c r="D4" s="5"/>
      <c r="E4" s="6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5"/>
      <c r="R4" s="4">
        <f>SUM(B4,F4,J4,N4)*2</f>
        <v>0</v>
      </c>
      <c r="S4" s="5">
        <f t="shared" ref="S4:U4" si="1">SUM(C4,G4,K4,O4)*2</f>
        <v>0</v>
      </c>
      <c r="T4" s="5">
        <f t="shared" si="1"/>
        <v>0</v>
      </c>
      <c r="U4" s="6">
        <f t="shared" si="1"/>
        <v>0</v>
      </c>
    </row>
    <row r="5" spans="1:21">
      <c r="A5" s="16" t="s">
        <v>5</v>
      </c>
      <c r="B5" s="4"/>
      <c r="C5" s="5"/>
      <c r="D5" s="5"/>
      <c r="E5" s="6"/>
      <c r="F5" s="4"/>
      <c r="G5" s="5"/>
      <c r="H5" s="5"/>
      <c r="I5" s="5"/>
      <c r="J5" s="4"/>
      <c r="K5" s="5"/>
      <c r="L5" s="5"/>
      <c r="M5" s="5"/>
      <c r="N5" s="4"/>
      <c r="O5" s="5"/>
      <c r="P5" s="5"/>
      <c r="Q5" s="5"/>
      <c r="R5" s="4">
        <f>SUM(B5,F5,J5,N5)*5</f>
        <v>0</v>
      </c>
      <c r="S5" s="5">
        <f t="shared" ref="S5:U5" si="2">SUM(C5,G5,K5,O5)*5</f>
        <v>0</v>
      </c>
      <c r="T5" s="5">
        <f t="shared" si="2"/>
        <v>0</v>
      </c>
      <c r="U5" s="6">
        <f t="shared" si="2"/>
        <v>0</v>
      </c>
    </row>
    <row r="6" spans="1:21">
      <c r="A6" s="16" t="s">
        <v>6</v>
      </c>
      <c r="B6" s="4"/>
      <c r="C6" s="5"/>
      <c r="D6" s="5"/>
      <c r="E6" s="6"/>
      <c r="F6" s="4"/>
      <c r="G6" s="5"/>
      <c r="H6" s="5"/>
      <c r="I6" s="5"/>
      <c r="J6" s="4"/>
      <c r="K6" s="5"/>
      <c r="L6" s="5"/>
      <c r="M6" s="5"/>
      <c r="N6" s="4"/>
      <c r="O6" s="5"/>
      <c r="P6" s="5"/>
      <c r="Q6" s="5"/>
      <c r="R6" s="4">
        <f t="shared" ref="R6" si="3">SUM(B6,F6,J6,N6)*3</f>
        <v>0</v>
      </c>
      <c r="S6" s="5">
        <f t="shared" ref="S6" si="4">SUM(C6,G6,K6,O6)*3</f>
        <v>0</v>
      </c>
      <c r="T6" s="5">
        <f t="shared" ref="T6" si="5">SUM(D6,H6,L6,P6)*3</f>
        <v>0</v>
      </c>
      <c r="U6" s="6">
        <f t="shared" ref="U6" si="6">SUM(E6,I6,M6,Q6)*3</f>
        <v>0</v>
      </c>
    </row>
    <row r="7" spans="1:21">
      <c r="A7" s="16" t="s">
        <v>7</v>
      </c>
      <c r="B7" s="4"/>
      <c r="C7" s="5"/>
      <c r="D7" s="5"/>
      <c r="E7" s="6"/>
      <c r="F7" s="4"/>
      <c r="G7" s="5"/>
      <c r="H7" s="5"/>
      <c r="I7" s="5"/>
      <c r="J7" s="4"/>
      <c r="K7" s="5"/>
      <c r="L7" s="5"/>
      <c r="M7" s="5"/>
      <c r="N7" s="4"/>
      <c r="O7" s="5"/>
      <c r="P7" s="5"/>
      <c r="Q7" s="5"/>
      <c r="R7" s="4">
        <f>SUM(B7,F7,J7,N7)*1</f>
        <v>0</v>
      </c>
      <c r="S7" s="5">
        <f>SUM(C7,G7,K7,O7)*1</f>
        <v>0</v>
      </c>
      <c r="T7" s="5">
        <f t="shared" ref="T7:U7" si="7">SUM(D7,H7,L7,P7)*1</f>
        <v>0</v>
      </c>
      <c r="U7" s="6">
        <f t="shared" si="7"/>
        <v>0</v>
      </c>
    </row>
    <row r="8" spans="1:21">
      <c r="A8" s="16" t="s">
        <v>8</v>
      </c>
      <c r="B8" s="4"/>
      <c r="C8" s="5"/>
      <c r="D8" s="5"/>
      <c r="E8" s="6"/>
      <c r="F8" s="4"/>
      <c r="G8" s="5"/>
      <c r="H8" s="5"/>
      <c r="I8" s="5"/>
      <c r="J8" s="4"/>
      <c r="K8" s="5"/>
      <c r="L8" s="5"/>
      <c r="M8" s="5"/>
      <c r="N8" s="4"/>
      <c r="O8" s="5"/>
      <c r="P8" s="5"/>
      <c r="Q8" s="5"/>
      <c r="R8" s="4">
        <f>SUM(B8,F8,J8,N8)*4</f>
        <v>0</v>
      </c>
      <c r="S8" s="5">
        <f t="shared" ref="S8:U8" si="8">SUM(C8,G8,K8,O8)*4</f>
        <v>0</v>
      </c>
      <c r="T8" s="5">
        <f t="shared" si="8"/>
        <v>0</v>
      </c>
      <c r="U8" s="6">
        <f t="shared" si="8"/>
        <v>0</v>
      </c>
    </row>
    <row r="9" spans="1:21">
      <c r="A9" s="16" t="s">
        <v>9</v>
      </c>
      <c r="B9" s="4"/>
      <c r="C9" s="5"/>
      <c r="D9" s="5"/>
      <c r="E9" s="6"/>
      <c r="F9" s="4"/>
      <c r="G9" s="5"/>
      <c r="H9" s="5"/>
      <c r="I9" s="5"/>
      <c r="J9" s="4"/>
      <c r="K9" s="5"/>
      <c r="L9" s="5"/>
      <c r="M9" s="5"/>
      <c r="N9" s="4"/>
      <c r="O9" s="5"/>
      <c r="P9" s="5"/>
      <c r="Q9" s="5"/>
      <c r="R9" s="4">
        <f>SUM(B9,F9,J9,N9)*6</f>
        <v>0</v>
      </c>
      <c r="S9" s="5">
        <f t="shared" ref="S9:U9" si="9">SUM(C9,G9,K9,O9)*6</f>
        <v>0</v>
      </c>
      <c r="T9" s="5">
        <f t="shared" si="9"/>
        <v>0</v>
      </c>
      <c r="U9" s="6">
        <f t="shared" si="9"/>
        <v>0</v>
      </c>
    </row>
    <row r="10" spans="1:21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/>
      <c r="K10" s="5"/>
      <c r="L10" s="5"/>
      <c r="M10" s="5"/>
      <c r="N10" s="4"/>
      <c r="O10" s="5"/>
      <c r="P10" s="5"/>
      <c r="Q10" s="5"/>
      <c r="R10" s="4">
        <f>SUM(B10,F10,J10,N10)*3</f>
        <v>0</v>
      </c>
      <c r="S10" s="5">
        <f t="shared" ref="S10:U10" si="10">SUM(C10,G10,K10,O10)*3</f>
        <v>0</v>
      </c>
      <c r="T10" s="5">
        <f t="shared" si="10"/>
        <v>0</v>
      </c>
      <c r="U10" s="6">
        <f t="shared" si="10"/>
        <v>0</v>
      </c>
    </row>
    <row r="11" spans="1:21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5"/>
      <c r="N11" s="4"/>
      <c r="O11" s="5"/>
      <c r="P11" s="5"/>
      <c r="Q11" s="5"/>
      <c r="R11" s="4"/>
      <c r="S11" s="5"/>
      <c r="T11" s="5"/>
      <c r="U11" s="6"/>
    </row>
    <row r="12" spans="1:21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1"/>
      <c r="N12" s="10"/>
      <c r="O12" s="11"/>
      <c r="P12" s="11"/>
      <c r="Q12" s="11"/>
      <c r="R12" s="10"/>
      <c r="S12" s="11"/>
      <c r="T12" s="11"/>
      <c r="U12" s="12"/>
    </row>
    <row r="13" spans="1:21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/>
      <c r="K13" s="5"/>
      <c r="L13" s="5"/>
      <c r="M13" s="5"/>
      <c r="N13" s="4"/>
      <c r="O13" s="5"/>
      <c r="P13" s="5"/>
      <c r="Q13" s="5"/>
      <c r="R13" s="4">
        <f>SUM(B13,F13,J13,N13)*7</f>
        <v>0</v>
      </c>
      <c r="S13" s="5">
        <f t="shared" ref="S13:U13" si="11">SUM(C13,G13,K13,O13)*7</f>
        <v>0</v>
      </c>
      <c r="T13" s="5">
        <f t="shared" si="11"/>
        <v>0</v>
      </c>
      <c r="U13" s="6">
        <f t="shared" si="11"/>
        <v>0</v>
      </c>
    </row>
    <row r="14" spans="1:21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/>
      <c r="K14" s="5"/>
      <c r="L14" s="5"/>
      <c r="M14" s="5"/>
      <c r="N14" s="4"/>
      <c r="O14" s="5"/>
      <c r="P14" s="5"/>
      <c r="Q14" s="5"/>
      <c r="R14" s="4">
        <f>SUM(B14,F14,J14,N14)*4</f>
        <v>0</v>
      </c>
      <c r="S14" s="5">
        <f t="shared" ref="S14:U14" si="12">SUM(C14,G14,K14,O14)*4</f>
        <v>0</v>
      </c>
      <c r="T14" s="5">
        <f t="shared" si="12"/>
        <v>0</v>
      </c>
      <c r="U14" s="6">
        <f t="shared" si="12"/>
        <v>0</v>
      </c>
    </row>
    <row r="15" spans="1:21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5"/>
      <c r="N15" s="4"/>
      <c r="O15" s="5"/>
      <c r="P15" s="5"/>
      <c r="Q15" s="5"/>
      <c r="R15" s="4"/>
      <c r="S15" s="5"/>
      <c r="T15" s="5"/>
      <c r="U15" s="6"/>
    </row>
    <row r="16" spans="1:21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1"/>
      <c r="N16" s="10"/>
      <c r="O16" s="11"/>
      <c r="P16" s="11"/>
      <c r="Q16" s="11"/>
      <c r="R16" s="10"/>
      <c r="S16" s="11"/>
      <c r="T16" s="11"/>
      <c r="U16" s="12"/>
    </row>
    <row r="17" spans="1:21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/>
      <c r="K17" s="5"/>
      <c r="L17" s="5"/>
      <c r="M17" s="5"/>
      <c r="N17" s="4"/>
      <c r="O17" s="5"/>
      <c r="P17" s="5"/>
      <c r="Q17" s="5"/>
      <c r="R17" s="4">
        <f>SUM(B17,F17,J17,N17)*2</f>
        <v>0</v>
      </c>
      <c r="S17" s="5">
        <f t="shared" ref="S17:U21" si="13">SUM(C17,G17,K17,O17)*2</f>
        <v>0</v>
      </c>
      <c r="T17" s="5">
        <f t="shared" si="13"/>
        <v>0</v>
      </c>
      <c r="U17" s="6">
        <f t="shared" si="13"/>
        <v>0</v>
      </c>
    </row>
    <row r="18" spans="1:21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/>
      <c r="K18" s="5"/>
      <c r="L18" s="5"/>
      <c r="M18" s="5"/>
      <c r="N18" s="4"/>
      <c r="O18" s="5"/>
      <c r="P18" s="5"/>
      <c r="Q18" s="5"/>
      <c r="R18" s="4">
        <f>SUM(B18,F18,J18,N18)*2</f>
        <v>0</v>
      </c>
      <c r="S18" s="5">
        <f t="shared" si="13"/>
        <v>0</v>
      </c>
      <c r="T18" s="5">
        <f t="shared" si="13"/>
        <v>0</v>
      </c>
      <c r="U18" s="6">
        <f t="shared" si="13"/>
        <v>0</v>
      </c>
    </row>
    <row r="19" spans="1:21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/>
      <c r="K19" s="5"/>
      <c r="L19" s="5"/>
      <c r="M19" s="5"/>
      <c r="N19" s="4"/>
      <c r="O19" s="5"/>
      <c r="P19" s="5"/>
      <c r="Q19" s="5"/>
      <c r="R19" s="4">
        <f>SUM(B19,F19,J19,N19)*2</f>
        <v>0</v>
      </c>
      <c r="S19" s="5">
        <f t="shared" si="13"/>
        <v>0</v>
      </c>
      <c r="T19" s="5">
        <f t="shared" si="13"/>
        <v>0</v>
      </c>
      <c r="U19" s="6">
        <f t="shared" si="13"/>
        <v>0</v>
      </c>
    </row>
    <row r="20" spans="1:21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/>
      <c r="K20" s="5"/>
      <c r="L20" s="5"/>
      <c r="M20" s="5"/>
      <c r="N20" s="4"/>
      <c r="O20" s="5"/>
      <c r="P20" s="5"/>
      <c r="Q20" s="5"/>
      <c r="R20" s="4">
        <f>SUM(B20,F20,J20,N20)*2</f>
        <v>0</v>
      </c>
      <c r="S20" s="5">
        <f t="shared" si="13"/>
        <v>0</v>
      </c>
      <c r="T20" s="5">
        <f t="shared" si="13"/>
        <v>0</v>
      </c>
      <c r="U20" s="6">
        <f t="shared" si="13"/>
        <v>0</v>
      </c>
    </row>
    <row r="21" spans="1:21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/>
      <c r="K21" s="5"/>
      <c r="L21" s="5"/>
      <c r="M21" s="5"/>
      <c r="N21" s="4"/>
      <c r="O21" s="5"/>
      <c r="P21" s="5"/>
      <c r="Q21" s="5"/>
      <c r="R21" s="4">
        <f>SUM(B21,F21,J21,N21)*2</f>
        <v>0</v>
      </c>
      <c r="S21" s="5">
        <f t="shared" si="13"/>
        <v>0</v>
      </c>
      <c r="T21" s="5">
        <f t="shared" si="13"/>
        <v>0</v>
      </c>
      <c r="U21" s="6">
        <f t="shared" si="13"/>
        <v>0</v>
      </c>
    </row>
    <row r="22" spans="1:21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/>
      <c r="K22" s="5"/>
      <c r="L22" s="5"/>
      <c r="M22" s="5"/>
      <c r="N22" s="4"/>
      <c r="O22" s="5"/>
      <c r="P22" s="5"/>
      <c r="Q22" s="5"/>
      <c r="R22" s="4">
        <f>SUM(B22,F22,J22,N22)*0</f>
        <v>0</v>
      </c>
      <c r="S22" s="5">
        <f t="shared" ref="S22:U22" si="14">SUM(C22,G22,K22,O22)*0</f>
        <v>0</v>
      </c>
      <c r="T22" s="5">
        <f t="shared" si="14"/>
        <v>0</v>
      </c>
      <c r="U22" s="6">
        <f t="shared" si="14"/>
        <v>0</v>
      </c>
    </row>
    <row r="23" spans="1:21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/>
      <c r="K23" s="5"/>
      <c r="L23" s="5"/>
      <c r="M23" s="5"/>
      <c r="N23" s="4"/>
      <c r="O23" s="5"/>
      <c r="P23" s="5"/>
      <c r="Q23" s="5"/>
      <c r="R23" s="4">
        <f>SUM(B23,F23,J23,N23)*2</f>
        <v>0</v>
      </c>
      <c r="S23" s="5">
        <f t="shared" ref="S23:U23" si="15">SUM(C23,G23,K23,O23)*2</f>
        <v>0</v>
      </c>
      <c r="T23" s="5">
        <f t="shared" si="15"/>
        <v>0</v>
      </c>
      <c r="U23" s="6">
        <f t="shared" si="15"/>
        <v>0</v>
      </c>
    </row>
    <row r="24" spans="1:21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5"/>
      <c r="N24" s="4"/>
      <c r="O24" s="5"/>
      <c r="P24" s="5"/>
      <c r="Q24" s="5"/>
      <c r="R24" s="4"/>
      <c r="S24" s="5"/>
      <c r="T24" s="5"/>
      <c r="U24" s="6"/>
    </row>
    <row r="25" spans="1:21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1"/>
      <c r="N25" s="10"/>
      <c r="O25" s="11"/>
      <c r="P25" s="11"/>
      <c r="Q25" s="11"/>
      <c r="R25" s="10"/>
      <c r="S25" s="11"/>
      <c r="T25" s="11"/>
      <c r="U25" s="12"/>
    </row>
    <row r="26" spans="1:21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/>
      <c r="K26" s="5"/>
      <c r="L26" s="5"/>
      <c r="M26" s="5"/>
      <c r="N26" s="4"/>
      <c r="O26" s="5"/>
      <c r="P26" s="5"/>
      <c r="Q26" s="5"/>
      <c r="R26" s="4">
        <f>SUM(B26,F26,J26,N26)*4</f>
        <v>0</v>
      </c>
      <c r="S26" s="5">
        <f t="shared" ref="S26:T27" si="16">SUM(C26,G26,K26,O26)*4</f>
        <v>0</v>
      </c>
      <c r="T26" s="5">
        <f t="shared" si="16"/>
        <v>0</v>
      </c>
      <c r="U26" s="6">
        <f>SUM(E26,I26,M26,Q26)*4</f>
        <v>0</v>
      </c>
    </row>
    <row r="27" spans="1:21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/>
      <c r="K27" s="5"/>
      <c r="L27" s="5"/>
      <c r="M27" s="5"/>
      <c r="N27" s="4"/>
      <c r="O27" s="5"/>
      <c r="P27" s="5"/>
      <c r="Q27" s="5"/>
      <c r="R27" s="4">
        <f>SUM(B27,F27,J27,N27)*4</f>
        <v>0</v>
      </c>
      <c r="S27" s="5">
        <f t="shared" si="16"/>
        <v>0</v>
      </c>
      <c r="T27" s="5">
        <f t="shared" si="16"/>
        <v>0</v>
      </c>
      <c r="U27" s="6">
        <f t="shared" ref="U27" si="17">SUM(E27,I27,M27,Q27)*4</f>
        <v>0</v>
      </c>
    </row>
    <row r="28" spans="1:21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5"/>
      <c r="N28" s="4"/>
      <c r="O28" s="5"/>
      <c r="P28" s="5"/>
      <c r="Q28" s="5"/>
      <c r="R28" s="4"/>
      <c r="S28" s="5"/>
      <c r="T28" s="5"/>
      <c r="U28" s="6"/>
    </row>
    <row r="29" spans="1:21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/>
      <c r="K29" s="11"/>
      <c r="L29" s="11"/>
      <c r="M29" s="11"/>
      <c r="N29" s="10"/>
      <c r="O29" s="11"/>
      <c r="P29" s="11"/>
      <c r="Q29" s="11"/>
      <c r="R29" s="10">
        <f>SUM(B29,F29,J29,N29)*5</f>
        <v>0</v>
      </c>
      <c r="S29" s="11">
        <f t="shared" ref="S29:U29" si="18">SUM(C29,G29,K29,O29)*5</f>
        <v>0</v>
      </c>
      <c r="T29" s="11">
        <f t="shared" si="18"/>
        <v>0</v>
      </c>
      <c r="U29" s="12">
        <f t="shared" si="18"/>
        <v>0</v>
      </c>
    </row>
    <row r="30" spans="1:21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5"/>
      <c r="N30" s="4"/>
      <c r="O30" s="5"/>
      <c r="P30" s="5"/>
      <c r="Q30" s="5"/>
      <c r="R30" s="4"/>
      <c r="S30" s="5"/>
      <c r="T30" s="5"/>
      <c r="U30" s="6"/>
    </row>
    <row r="31" spans="1:21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1"/>
      <c r="N31" s="10"/>
      <c r="O31" s="11"/>
      <c r="P31" s="11"/>
      <c r="Q31" s="11"/>
      <c r="R31" s="10"/>
      <c r="S31" s="11"/>
      <c r="T31" s="11"/>
      <c r="U31" s="12"/>
    </row>
    <row r="32" spans="1:21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/>
      <c r="K32" s="5"/>
      <c r="L32" s="5"/>
      <c r="M32" s="5"/>
      <c r="N32" s="4"/>
      <c r="O32" s="5"/>
      <c r="P32" s="5"/>
      <c r="Q32" s="5"/>
      <c r="R32" s="4">
        <f>SUM(B32,F32,J32,N32)*3</f>
        <v>0</v>
      </c>
      <c r="S32" s="5">
        <f t="shared" ref="S32:U32" si="19">SUM(C32,G32,K32,O32)*3</f>
        <v>0</v>
      </c>
      <c r="T32" s="5">
        <f t="shared" si="19"/>
        <v>0</v>
      </c>
      <c r="U32" s="6">
        <f t="shared" si="19"/>
        <v>0</v>
      </c>
    </row>
    <row r="33" spans="1:21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/>
      <c r="K33" s="5"/>
      <c r="L33" s="5"/>
      <c r="M33" s="5"/>
      <c r="N33" s="4"/>
      <c r="O33" s="5"/>
      <c r="P33" s="5"/>
      <c r="Q33" s="5"/>
      <c r="R33" s="4">
        <f>SUM(B33,F33,J33,N33)*4</f>
        <v>0</v>
      </c>
      <c r="S33" s="5">
        <f t="shared" ref="S33:U34" si="20">SUM(C33,G33,K33,O33)*4</f>
        <v>0</v>
      </c>
      <c r="T33" s="5">
        <f t="shared" si="20"/>
        <v>0</v>
      </c>
      <c r="U33" s="6">
        <f t="shared" si="20"/>
        <v>0</v>
      </c>
    </row>
    <row r="34" spans="1:21">
      <c r="A34" s="16" t="s">
        <v>28</v>
      </c>
      <c r="B34" s="4"/>
      <c r="C34" s="5"/>
      <c r="D34" s="5"/>
      <c r="E34" s="6"/>
      <c r="F34" s="4"/>
      <c r="G34" s="5"/>
      <c r="H34" s="5"/>
      <c r="I34" s="5"/>
      <c r="J34" s="4"/>
      <c r="K34" s="5"/>
      <c r="L34" s="5"/>
      <c r="M34" s="5"/>
      <c r="N34" s="4"/>
      <c r="O34" s="5"/>
      <c r="P34" s="5"/>
      <c r="Q34" s="5"/>
      <c r="R34" s="4">
        <f t="shared" ref="R34:R58" si="21">SUM(B34,F34,J34,N34)*4</f>
        <v>0</v>
      </c>
      <c r="S34" s="5">
        <f t="shared" si="20"/>
        <v>0</v>
      </c>
      <c r="T34" s="5">
        <f t="shared" si="20"/>
        <v>0</v>
      </c>
      <c r="U34" s="6">
        <f t="shared" si="20"/>
        <v>0</v>
      </c>
    </row>
    <row r="35" spans="1:21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5"/>
      <c r="N35" s="4"/>
      <c r="O35" s="5"/>
      <c r="P35" s="5"/>
      <c r="Q35" s="5"/>
      <c r="R35" s="4"/>
      <c r="S35" s="5"/>
      <c r="T35" s="5"/>
      <c r="U35" s="6"/>
    </row>
    <row r="36" spans="1:21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1"/>
      <c r="N36" s="10"/>
      <c r="O36" s="11"/>
      <c r="P36" s="11"/>
      <c r="Q36" s="11"/>
      <c r="R36" s="10"/>
      <c r="S36" s="11"/>
      <c r="T36" s="11"/>
      <c r="U36" s="12"/>
    </row>
    <row r="37" spans="1:21">
      <c r="A37" s="16" t="s">
        <v>0</v>
      </c>
      <c r="B37" s="4"/>
      <c r="C37" s="5"/>
      <c r="D37" s="5"/>
      <c r="E37" s="6"/>
      <c r="F37" s="4"/>
      <c r="G37" s="5"/>
      <c r="H37" s="5"/>
      <c r="I37" s="5"/>
      <c r="J37" s="4"/>
      <c r="K37" s="5"/>
      <c r="L37" s="5"/>
      <c r="M37" s="5"/>
      <c r="N37" s="4"/>
      <c r="O37" s="5"/>
      <c r="P37" s="5"/>
      <c r="Q37" s="5"/>
      <c r="R37" s="4">
        <f t="shared" si="21"/>
        <v>0</v>
      </c>
      <c r="S37" s="5">
        <f t="shared" ref="S37:S38" si="22">SUM(C37,G37,K37,O37)*4</f>
        <v>0</v>
      </c>
      <c r="T37" s="5">
        <f t="shared" ref="T37:T38" si="23">SUM(D37,H37,L37,P37)*4</f>
        <v>0</v>
      </c>
      <c r="U37" s="6">
        <f t="shared" ref="U37:U38" si="24">SUM(E37,I37,M37,Q37)*4</f>
        <v>0</v>
      </c>
    </row>
    <row r="38" spans="1:21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/>
      <c r="K38" s="5"/>
      <c r="L38" s="5"/>
      <c r="M38" s="5"/>
      <c r="N38" s="4"/>
      <c r="O38" s="5"/>
      <c r="P38" s="5"/>
      <c r="Q38" s="5"/>
      <c r="R38" s="4">
        <f t="shared" si="21"/>
        <v>0</v>
      </c>
      <c r="S38" s="5">
        <f t="shared" si="22"/>
        <v>0</v>
      </c>
      <c r="T38" s="5">
        <f t="shared" si="23"/>
        <v>0</v>
      </c>
      <c r="U38" s="6">
        <f t="shared" si="24"/>
        <v>0</v>
      </c>
    </row>
    <row r="39" spans="1:21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/>
      <c r="K39" s="5"/>
      <c r="L39" s="5"/>
      <c r="M39" s="5"/>
      <c r="N39" s="4"/>
      <c r="O39" s="5"/>
      <c r="P39" s="5"/>
      <c r="Q39" s="5"/>
      <c r="R39" s="4">
        <f>SUM(B39,F39,J39,N39)*3</f>
        <v>0</v>
      </c>
      <c r="S39" s="5">
        <f t="shared" ref="S39:U39" si="25">SUM(C39,G39,K39,O39)*3</f>
        <v>0</v>
      </c>
      <c r="T39" s="5">
        <f t="shared" si="25"/>
        <v>0</v>
      </c>
      <c r="U39" s="6">
        <f t="shared" si="25"/>
        <v>0</v>
      </c>
    </row>
    <row r="40" spans="1:21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/>
      <c r="K40" s="5"/>
      <c r="L40" s="5"/>
      <c r="M40" s="5"/>
      <c r="N40" s="4"/>
      <c r="O40" s="5"/>
      <c r="P40" s="5"/>
      <c r="Q40" s="5"/>
      <c r="R40" s="4">
        <f>SUM(B40,F40,J40,N40)*6</f>
        <v>0</v>
      </c>
      <c r="S40" s="5">
        <f t="shared" ref="S40:U40" si="26">SUM(C40,G40,K40,O40)*6</f>
        <v>0</v>
      </c>
      <c r="T40" s="5">
        <f t="shared" si="26"/>
        <v>0</v>
      </c>
      <c r="U40" s="6">
        <f t="shared" si="26"/>
        <v>0</v>
      </c>
    </row>
    <row r="41" spans="1:21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/>
      <c r="K41" s="5"/>
      <c r="L41" s="5"/>
      <c r="M41" s="5"/>
      <c r="N41" s="4"/>
      <c r="O41" s="5"/>
      <c r="P41" s="5"/>
      <c r="Q41" s="5"/>
      <c r="R41" s="4">
        <f>SUM(B41,F41,J41,N41)*1</f>
        <v>0</v>
      </c>
      <c r="S41" s="5">
        <f t="shared" ref="S41:U41" si="27">SUM(C41,G41,K41,O41)*1</f>
        <v>0</v>
      </c>
      <c r="T41" s="5">
        <f t="shared" si="27"/>
        <v>0</v>
      </c>
      <c r="U41" s="6">
        <f t="shared" si="27"/>
        <v>0</v>
      </c>
    </row>
    <row r="42" spans="1:21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/>
      <c r="K42" s="5"/>
      <c r="L42" s="5"/>
      <c r="M42" s="5"/>
      <c r="N42" s="4"/>
      <c r="O42" s="5"/>
      <c r="P42" s="5"/>
      <c r="Q42" s="5"/>
      <c r="R42" s="4">
        <f>SUM(B42,F42,J42,N42)*3</f>
        <v>0</v>
      </c>
      <c r="S42" s="5">
        <f t="shared" ref="S42:U42" si="28">SUM(C42,G42,K42,O42)*3</f>
        <v>0</v>
      </c>
      <c r="T42" s="5">
        <f t="shared" si="28"/>
        <v>0</v>
      </c>
      <c r="U42" s="6">
        <f t="shared" si="28"/>
        <v>0</v>
      </c>
    </row>
    <row r="43" spans="1:21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/>
      <c r="K43" s="5"/>
      <c r="L43" s="5"/>
      <c r="M43" s="5"/>
      <c r="N43" s="4"/>
      <c r="O43" s="5"/>
      <c r="P43" s="5"/>
      <c r="Q43" s="5"/>
      <c r="R43" s="4">
        <f>SUM(B43,F43,J43,N43)*6</f>
        <v>0</v>
      </c>
      <c r="S43" s="5">
        <f t="shared" ref="S43:U43" si="29">SUM(C43,G43,K43,O43)*6</f>
        <v>0</v>
      </c>
      <c r="T43" s="5">
        <f t="shared" si="29"/>
        <v>0</v>
      </c>
      <c r="U43" s="6">
        <f t="shared" si="29"/>
        <v>0</v>
      </c>
    </row>
    <row r="44" spans="1:21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5"/>
      <c r="N44" s="4"/>
      <c r="O44" s="5"/>
      <c r="P44" s="5"/>
      <c r="Q44" s="5"/>
      <c r="R44" s="4"/>
      <c r="S44" s="5"/>
      <c r="T44" s="5"/>
      <c r="U44" s="6"/>
    </row>
    <row r="45" spans="1:21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1"/>
      <c r="N45" s="10"/>
      <c r="O45" s="11"/>
      <c r="P45" s="11"/>
      <c r="Q45" s="11"/>
      <c r="R45" s="10"/>
      <c r="S45" s="11"/>
      <c r="T45" s="11"/>
      <c r="U45" s="12"/>
    </row>
    <row r="46" spans="1:21">
      <c r="A46" s="16" t="s">
        <v>36</v>
      </c>
      <c r="B46" s="4"/>
      <c r="C46" s="5"/>
      <c r="D46" s="5"/>
      <c r="E46" s="6"/>
      <c r="F46" s="4"/>
      <c r="G46" s="5"/>
      <c r="H46" s="5"/>
      <c r="I46" s="5"/>
      <c r="J46" s="4"/>
      <c r="K46" s="5"/>
      <c r="L46" s="5"/>
      <c r="M46" s="5"/>
      <c r="N46" s="4"/>
      <c r="O46" s="5"/>
      <c r="P46" s="5"/>
      <c r="Q46" s="5"/>
      <c r="R46" s="4">
        <f>SUM(B46,F46,J46,N46)*3</f>
        <v>0</v>
      </c>
      <c r="S46" s="5">
        <f t="shared" ref="S46:U46" si="30">SUM(C46,G46,K46,O46)*3</f>
        <v>0</v>
      </c>
      <c r="T46" s="5">
        <f t="shared" si="30"/>
        <v>0</v>
      </c>
      <c r="U46" s="6">
        <f t="shared" si="30"/>
        <v>0</v>
      </c>
    </row>
    <row r="47" spans="1:21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/>
      <c r="K47" s="5"/>
      <c r="L47" s="5"/>
      <c r="M47" s="5"/>
      <c r="N47" s="4"/>
      <c r="O47" s="5"/>
      <c r="P47" s="5"/>
      <c r="Q47" s="5"/>
      <c r="R47" s="4">
        <f t="shared" si="21"/>
        <v>0</v>
      </c>
      <c r="S47" s="5">
        <f t="shared" ref="S47" si="31">SUM(C47,G47,K47,O47)*4</f>
        <v>0</v>
      </c>
      <c r="T47" s="5">
        <f t="shared" ref="T47" si="32">SUM(D47,H47,L47,P47)*4</f>
        <v>0</v>
      </c>
      <c r="U47" s="6">
        <f t="shared" ref="U47" si="33">SUM(E47,I47,M47,Q47)*4</f>
        <v>0</v>
      </c>
    </row>
    <row r="48" spans="1:21">
      <c r="A48" s="16" t="s">
        <v>38</v>
      </c>
      <c r="B48" s="4"/>
      <c r="C48" s="5"/>
      <c r="D48" s="5"/>
      <c r="E48" s="6"/>
      <c r="F48" s="4"/>
      <c r="G48" s="5"/>
      <c r="H48" s="5"/>
      <c r="I48" s="5"/>
      <c r="J48" s="4"/>
      <c r="K48" s="5"/>
      <c r="L48" s="5"/>
      <c r="M48" s="5"/>
      <c r="N48" s="4"/>
      <c r="O48" s="5"/>
      <c r="P48" s="5"/>
      <c r="Q48" s="5"/>
      <c r="R48" s="4">
        <f>SUM(B48,F48,J48,N48)*6</f>
        <v>0</v>
      </c>
      <c r="S48" s="5">
        <f t="shared" ref="S48:U51" si="34">SUM(C48,G48,K48,O48)*6</f>
        <v>0</v>
      </c>
      <c r="T48" s="5">
        <f t="shared" si="34"/>
        <v>0</v>
      </c>
      <c r="U48" s="6">
        <f t="shared" si="34"/>
        <v>0</v>
      </c>
    </row>
    <row r="49" spans="1:21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/>
      <c r="K49" s="5"/>
      <c r="L49" s="5"/>
      <c r="M49" s="5"/>
      <c r="N49" s="4"/>
      <c r="O49" s="5"/>
      <c r="P49" s="5"/>
      <c r="Q49" s="5"/>
      <c r="R49" s="4">
        <f>SUM(B49,F49,J49,N49)*6</f>
        <v>0</v>
      </c>
      <c r="S49" s="5">
        <f t="shared" si="34"/>
        <v>0</v>
      </c>
      <c r="T49" s="5">
        <f t="shared" si="34"/>
        <v>0</v>
      </c>
      <c r="U49" s="6">
        <f t="shared" si="34"/>
        <v>0</v>
      </c>
    </row>
    <row r="50" spans="1:21">
      <c r="A50" s="16" t="s">
        <v>40</v>
      </c>
      <c r="B50" s="4"/>
      <c r="C50" s="5"/>
      <c r="D50" s="5"/>
      <c r="E50" s="6"/>
      <c r="F50" s="4"/>
      <c r="G50" s="5"/>
      <c r="H50" s="5"/>
      <c r="I50" s="5"/>
      <c r="J50" s="4"/>
      <c r="K50" s="5"/>
      <c r="L50" s="5"/>
      <c r="M50" s="5"/>
      <c r="N50" s="4"/>
      <c r="O50" s="5"/>
      <c r="P50" s="5"/>
      <c r="Q50" s="5"/>
      <c r="R50" s="4">
        <f>SUM(B50,F50,J50,N50)*6</f>
        <v>0</v>
      </c>
      <c r="S50" s="5">
        <f t="shared" si="34"/>
        <v>0</v>
      </c>
      <c r="T50" s="5">
        <f t="shared" si="34"/>
        <v>0</v>
      </c>
      <c r="U50" s="6">
        <f t="shared" si="34"/>
        <v>0</v>
      </c>
    </row>
    <row r="51" spans="1:21">
      <c r="A51" s="16" t="s">
        <v>41</v>
      </c>
      <c r="B51" s="4"/>
      <c r="C51" s="5"/>
      <c r="D51" s="5"/>
      <c r="E51" s="6"/>
      <c r="F51" s="4"/>
      <c r="G51" s="5"/>
      <c r="H51" s="5"/>
      <c r="I51" s="5"/>
      <c r="J51" s="4"/>
      <c r="K51" s="5"/>
      <c r="L51" s="5"/>
      <c r="M51" s="5"/>
      <c r="N51" s="4"/>
      <c r="O51" s="5"/>
      <c r="P51" s="5"/>
      <c r="Q51" s="5"/>
      <c r="R51" s="4">
        <f>SUM(B51,F51,J51,N51)*6</f>
        <v>0</v>
      </c>
      <c r="S51" s="5">
        <f t="shared" si="34"/>
        <v>0</v>
      </c>
      <c r="T51" s="5">
        <f t="shared" si="34"/>
        <v>0</v>
      </c>
      <c r="U51" s="6">
        <f t="shared" si="34"/>
        <v>0</v>
      </c>
    </row>
    <row r="52" spans="1:21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/>
      <c r="K52" s="5"/>
      <c r="L52" s="5"/>
      <c r="M52" s="5"/>
      <c r="N52" s="4"/>
      <c r="O52" s="5"/>
      <c r="P52" s="5"/>
      <c r="Q52" s="5"/>
      <c r="R52" s="4">
        <f>SUM(B52,F52,J52,N52)*8</f>
        <v>0</v>
      </c>
      <c r="S52" s="5">
        <f t="shared" ref="S52:U52" si="35">SUM(C52,G52,K52,O52)*8</f>
        <v>0</v>
      </c>
      <c r="T52" s="5">
        <f t="shared" si="35"/>
        <v>0</v>
      </c>
      <c r="U52" s="6">
        <f t="shared" si="35"/>
        <v>0</v>
      </c>
    </row>
    <row r="53" spans="1:21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5"/>
      <c r="N53" s="4"/>
      <c r="O53" s="5"/>
      <c r="P53" s="5"/>
      <c r="Q53" s="5"/>
      <c r="R53" s="4"/>
      <c r="S53" s="5"/>
      <c r="T53" s="5"/>
      <c r="U53" s="6"/>
    </row>
    <row r="54" spans="1:21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1"/>
      <c r="N54" s="10"/>
      <c r="O54" s="11"/>
      <c r="P54" s="11"/>
      <c r="Q54" s="11"/>
      <c r="R54" s="10"/>
      <c r="S54" s="11"/>
      <c r="T54" s="11"/>
      <c r="U54" s="12"/>
    </row>
    <row r="55" spans="1:21">
      <c r="A55" s="16" t="s">
        <v>43</v>
      </c>
      <c r="B55" s="4"/>
      <c r="C55" s="5"/>
      <c r="D55" s="5"/>
      <c r="E55" s="6"/>
      <c r="F55" s="4"/>
      <c r="G55" s="5"/>
      <c r="H55" s="5"/>
      <c r="I55" s="5"/>
      <c r="J55" s="4"/>
      <c r="K55" s="5"/>
      <c r="L55" s="5"/>
      <c r="M55" s="5"/>
      <c r="N55" s="4"/>
      <c r="O55" s="5"/>
      <c r="P55" s="5"/>
      <c r="Q55" s="5"/>
      <c r="R55" s="4">
        <f>SUM(B55,F55,J55,N55)*6</f>
        <v>0</v>
      </c>
      <c r="S55" s="5">
        <f t="shared" ref="S55:U56" si="36">SUM(C55,G55,K55,O55)*6</f>
        <v>0</v>
      </c>
      <c r="T55" s="5">
        <f t="shared" si="36"/>
        <v>0</v>
      </c>
      <c r="U55" s="6">
        <f t="shared" si="36"/>
        <v>0</v>
      </c>
    </row>
    <row r="56" spans="1:21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/>
      <c r="K56" s="5"/>
      <c r="L56" s="5"/>
      <c r="M56" s="5"/>
      <c r="N56" s="4"/>
      <c r="O56" s="5"/>
      <c r="P56" s="5"/>
      <c r="Q56" s="5"/>
      <c r="R56" s="4">
        <f>SUM(B56,F56,J56,N56)*6</f>
        <v>0</v>
      </c>
      <c r="S56" s="5">
        <f t="shared" si="36"/>
        <v>0</v>
      </c>
      <c r="T56" s="5">
        <f t="shared" si="36"/>
        <v>0</v>
      </c>
      <c r="U56" s="6">
        <f t="shared" si="36"/>
        <v>0</v>
      </c>
    </row>
    <row r="57" spans="1:21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/>
      <c r="K57" s="5"/>
      <c r="L57" s="5"/>
      <c r="M57" s="5"/>
      <c r="N57" s="4"/>
      <c r="O57" s="5"/>
      <c r="P57" s="5"/>
      <c r="Q57" s="5"/>
      <c r="R57" s="4">
        <f>SUM(B57,F57,J57,N57)*8</f>
        <v>0</v>
      </c>
      <c r="S57" s="5">
        <f t="shared" ref="S57:U57" si="37">SUM(C57,G57,K57,O57)*8</f>
        <v>0</v>
      </c>
      <c r="T57" s="5">
        <f t="shared" si="37"/>
        <v>0</v>
      </c>
      <c r="U57" s="6">
        <f t="shared" si="37"/>
        <v>0</v>
      </c>
    </row>
    <row r="58" spans="1:21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/>
      <c r="K58" s="5"/>
      <c r="L58" s="5"/>
      <c r="M58" s="5"/>
      <c r="N58" s="4"/>
      <c r="O58" s="5"/>
      <c r="P58" s="5"/>
      <c r="Q58" s="5"/>
      <c r="R58" s="4">
        <f t="shared" si="21"/>
        <v>0</v>
      </c>
      <c r="S58" s="5">
        <f t="shared" ref="S58" si="38">SUM(C58,G58,K58,O58)*4</f>
        <v>0</v>
      </c>
      <c r="T58" s="5">
        <f t="shared" ref="T58" si="39">SUM(D58,H58,L58,P58)*4</f>
        <v>0</v>
      </c>
      <c r="U58" s="6">
        <f t="shared" ref="U58" si="40">SUM(E58,I58,M58,Q58)*4</f>
        <v>0</v>
      </c>
    </row>
    <row r="59" spans="1:21">
      <c r="A59" s="16" t="s">
        <v>47</v>
      </c>
      <c r="B59" s="4"/>
      <c r="C59" s="5"/>
      <c r="D59" s="5"/>
      <c r="E59" s="6"/>
      <c r="F59" s="4"/>
      <c r="G59" s="5"/>
      <c r="H59" s="5"/>
      <c r="I59" s="5"/>
      <c r="J59" s="4"/>
      <c r="K59" s="5"/>
      <c r="L59" s="5"/>
      <c r="M59" s="5"/>
      <c r="N59" s="4"/>
      <c r="O59" s="5"/>
      <c r="P59" s="5"/>
      <c r="Q59" s="5"/>
      <c r="R59" s="4">
        <f>SUM(B59,F59,J59,N59)*8</f>
        <v>0</v>
      </c>
      <c r="S59" s="5">
        <f t="shared" ref="S59:U59" si="41">SUM(C59,G59,K59,O59)*8</f>
        <v>0</v>
      </c>
      <c r="T59" s="5">
        <f t="shared" si="41"/>
        <v>0</v>
      </c>
      <c r="U59" s="6">
        <f t="shared" si="41"/>
        <v>0</v>
      </c>
    </row>
    <row r="60" spans="1:21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/>
      <c r="K60" s="5"/>
      <c r="L60" s="5"/>
      <c r="M60" s="5"/>
      <c r="N60" s="4"/>
      <c r="O60" s="5"/>
      <c r="P60" s="5"/>
      <c r="Q60" s="5"/>
      <c r="R60" s="4">
        <f>SUM(B60,F60,J60,N60)*7</f>
        <v>0</v>
      </c>
      <c r="S60" s="5">
        <f t="shared" ref="S60:U61" si="42">SUM(C60,G60,K60,O60)*7</f>
        <v>0</v>
      </c>
      <c r="T60" s="5">
        <f t="shared" si="42"/>
        <v>0</v>
      </c>
      <c r="U60" s="6">
        <f t="shared" si="42"/>
        <v>0</v>
      </c>
    </row>
    <row r="61" spans="1:21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/>
      <c r="K61" s="5"/>
      <c r="L61" s="5"/>
      <c r="M61" s="5"/>
      <c r="N61" s="4"/>
      <c r="O61" s="5"/>
      <c r="P61" s="5"/>
      <c r="Q61" s="5"/>
      <c r="R61" s="4">
        <f>SUM(B61,F61,J61,N61)*7</f>
        <v>0</v>
      </c>
      <c r="S61" s="5">
        <f t="shared" si="42"/>
        <v>0</v>
      </c>
      <c r="T61" s="5">
        <f t="shared" si="42"/>
        <v>0</v>
      </c>
      <c r="U61" s="6">
        <f t="shared" si="42"/>
        <v>0</v>
      </c>
    </row>
    <row r="62" spans="1:21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/>
      <c r="K62" s="5"/>
      <c r="L62" s="5"/>
      <c r="M62" s="5"/>
      <c r="N62" s="4"/>
      <c r="O62" s="5"/>
      <c r="P62" s="5"/>
      <c r="Q62" s="5"/>
      <c r="R62" s="4">
        <f>SUM(B62,F62,J62,N62)*8</f>
        <v>0</v>
      </c>
      <c r="S62" s="5">
        <f t="shared" ref="S62:U62" si="43">SUM(C62,G62,K62,O62)*8</f>
        <v>0</v>
      </c>
      <c r="T62" s="5">
        <f t="shared" si="43"/>
        <v>0</v>
      </c>
      <c r="U62" s="6">
        <f t="shared" si="43"/>
        <v>0</v>
      </c>
    </row>
    <row r="63" spans="1:21">
      <c r="A63" s="16" t="s">
        <v>70</v>
      </c>
      <c r="B63" s="4"/>
      <c r="C63" s="5"/>
      <c r="D63" s="5"/>
      <c r="E63" s="6"/>
      <c r="F63" s="4"/>
      <c r="G63" s="5"/>
      <c r="H63" s="5"/>
      <c r="I63" s="5"/>
      <c r="J63" s="4"/>
      <c r="K63" s="5"/>
      <c r="L63" s="5"/>
      <c r="M63" s="5"/>
      <c r="N63" s="4"/>
      <c r="O63" s="5"/>
      <c r="P63" s="5"/>
      <c r="Q63" s="5"/>
      <c r="R63" s="4">
        <f>SUM(B63,F63,J63,N63)*5</f>
        <v>0</v>
      </c>
      <c r="S63" s="5">
        <f t="shared" ref="S63:U63" si="44">SUM(C63,G63,K63,O63)*5</f>
        <v>0</v>
      </c>
      <c r="T63" s="5">
        <f t="shared" si="44"/>
        <v>0</v>
      </c>
      <c r="U63" s="6">
        <f t="shared" si="44"/>
        <v>0</v>
      </c>
    </row>
    <row r="64" spans="1:21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/>
      <c r="K64" s="5"/>
      <c r="L64" s="5"/>
      <c r="M64" s="5"/>
      <c r="N64" s="4"/>
      <c r="O64" s="5"/>
      <c r="P64" s="5"/>
      <c r="Q64" s="5"/>
      <c r="R64" s="4">
        <f>SUM(B64,F64,J64,N64)*8</f>
        <v>0</v>
      </c>
      <c r="S64" s="5">
        <f t="shared" ref="S64:U64" si="45">SUM(C64,G64,K64,O64)*8</f>
        <v>0</v>
      </c>
      <c r="T64" s="5">
        <f t="shared" si="45"/>
        <v>0</v>
      </c>
      <c r="U64" s="6">
        <f t="shared" si="45"/>
        <v>0</v>
      </c>
    </row>
    <row r="65" spans="1:21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/>
      <c r="K65" s="5"/>
      <c r="L65" s="5"/>
      <c r="M65" s="5"/>
      <c r="N65" s="4"/>
      <c r="O65" s="5"/>
      <c r="P65" s="5"/>
      <c r="Q65" s="5"/>
      <c r="R65" s="4">
        <f>SUM(B65,F65,J65,N65)*6</f>
        <v>0</v>
      </c>
      <c r="S65" s="5">
        <f t="shared" ref="S65:U67" si="46">SUM(C65,G65,K65,O65)*6</f>
        <v>0</v>
      </c>
      <c r="T65" s="5">
        <f t="shared" si="46"/>
        <v>0</v>
      </c>
      <c r="U65" s="6">
        <f t="shared" si="46"/>
        <v>0</v>
      </c>
    </row>
    <row r="66" spans="1:21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/>
      <c r="K66" s="5"/>
      <c r="L66" s="5"/>
      <c r="M66" s="5"/>
      <c r="N66" s="4"/>
      <c r="O66" s="5"/>
      <c r="P66" s="5"/>
      <c r="Q66" s="5"/>
      <c r="R66" s="4">
        <f>SUM(B66,F66,J66,N66)*6</f>
        <v>0</v>
      </c>
      <c r="S66" s="5">
        <f t="shared" si="46"/>
        <v>0</v>
      </c>
      <c r="T66" s="5">
        <f t="shared" si="46"/>
        <v>0</v>
      </c>
      <c r="U66" s="6">
        <f t="shared" si="46"/>
        <v>0</v>
      </c>
    </row>
    <row r="67" spans="1:21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/>
      <c r="K67" s="5"/>
      <c r="L67" s="5"/>
      <c r="M67" s="5"/>
      <c r="N67" s="4"/>
      <c r="O67" s="5"/>
      <c r="P67" s="5"/>
      <c r="Q67" s="5"/>
      <c r="R67" s="4">
        <f>SUM(B67,F67,J67,N67)*6</f>
        <v>0</v>
      </c>
      <c r="S67" s="5">
        <f t="shared" si="46"/>
        <v>0</v>
      </c>
      <c r="T67" s="5">
        <f t="shared" si="46"/>
        <v>0</v>
      </c>
      <c r="U67" s="6">
        <f t="shared" si="46"/>
        <v>0</v>
      </c>
    </row>
    <row r="68" spans="1:21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/>
      <c r="K68" s="5"/>
      <c r="L68" s="5"/>
      <c r="M68" s="5"/>
      <c r="N68" s="4"/>
      <c r="O68" s="5"/>
      <c r="P68" s="5"/>
      <c r="Q68" s="5"/>
      <c r="R68" s="4">
        <f>SUM(B68,F68,J68,N68)*8</f>
        <v>0</v>
      </c>
      <c r="S68" s="5">
        <f t="shared" ref="S68:U68" si="47">SUM(C68,G68,K68,O68)*8</f>
        <v>0</v>
      </c>
      <c r="T68" s="5">
        <f t="shared" si="47"/>
        <v>0</v>
      </c>
      <c r="U68" s="6">
        <f t="shared" si="47"/>
        <v>0</v>
      </c>
    </row>
    <row r="69" spans="1:21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/>
      <c r="K69" s="5"/>
      <c r="L69" s="5"/>
      <c r="M69" s="5"/>
      <c r="N69" s="4"/>
      <c r="O69" s="5"/>
      <c r="P69" s="5"/>
      <c r="Q69" s="5"/>
      <c r="R69" s="4">
        <f>SUM(B69,F69,J69,N69)*6</f>
        <v>0</v>
      </c>
      <c r="S69" s="5">
        <f t="shared" ref="S69:U69" si="48">SUM(C69,G69,K69,O69)*6</f>
        <v>0</v>
      </c>
      <c r="T69" s="5">
        <f t="shared" si="48"/>
        <v>0</v>
      </c>
      <c r="U69" s="6">
        <f t="shared" si="48"/>
        <v>0</v>
      </c>
    </row>
    <row r="70" spans="1:21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5"/>
      <c r="N70" s="4"/>
      <c r="O70" s="5"/>
      <c r="P70" s="5"/>
      <c r="Q70" s="5"/>
      <c r="R70" s="4">
        <f>SUM(B70,F70,J70,N70)*8</f>
        <v>0</v>
      </c>
      <c r="S70" s="5">
        <f t="shared" ref="S70:U71" si="49">SUM(C70,G70,K70,O70)*8</f>
        <v>0</v>
      </c>
      <c r="T70" s="5">
        <f t="shared" si="49"/>
        <v>0</v>
      </c>
      <c r="U70" s="6">
        <f t="shared" si="49"/>
        <v>0</v>
      </c>
    </row>
    <row r="71" spans="1:21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/>
      <c r="K71" s="5"/>
      <c r="L71" s="5"/>
      <c r="M71" s="5"/>
      <c r="N71" s="4"/>
      <c r="O71" s="5"/>
      <c r="P71" s="5"/>
      <c r="Q71" s="5"/>
      <c r="R71" s="4">
        <f>SUM(B71,F71,J71,N71)*8</f>
        <v>0</v>
      </c>
      <c r="S71" s="5">
        <f t="shared" si="49"/>
        <v>0</v>
      </c>
      <c r="T71" s="5">
        <f t="shared" si="49"/>
        <v>0</v>
      </c>
      <c r="U71" s="6">
        <f t="shared" si="49"/>
        <v>0</v>
      </c>
    </row>
    <row r="72" spans="1:21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5"/>
      <c r="N72" s="4"/>
      <c r="O72" s="5"/>
      <c r="P72" s="5"/>
      <c r="Q72" s="5"/>
      <c r="R72" s="4"/>
      <c r="S72" s="5"/>
      <c r="T72" s="5"/>
      <c r="U72" s="6"/>
    </row>
    <row r="73" spans="1:21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1"/>
      <c r="N73" s="10"/>
      <c r="O73" s="11"/>
      <c r="P73" s="11"/>
      <c r="Q73" s="11"/>
      <c r="R73" s="10"/>
      <c r="S73" s="11"/>
      <c r="T73" s="11"/>
      <c r="U73" s="12"/>
    </row>
    <row r="74" spans="1:21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5"/>
      <c r="N74" s="4"/>
      <c r="O74" s="5"/>
      <c r="P74" s="5"/>
      <c r="Q74" s="5"/>
      <c r="R74" s="4"/>
      <c r="S74" s="5"/>
      <c r="T74" s="5"/>
      <c r="U74" s="6"/>
    </row>
    <row r="75" spans="1:21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5"/>
      <c r="N75" s="4"/>
      <c r="O75" s="5"/>
      <c r="P75" s="5"/>
      <c r="Q75" s="5"/>
      <c r="R75" s="4"/>
      <c r="S75" s="5"/>
      <c r="T75" s="5"/>
      <c r="U75" s="6"/>
    </row>
    <row r="76" spans="1:21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5"/>
      <c r="N76" s="4"/>
      <c r="O76" s="5"/>
      <c r="P76" s="5"/>
      <c r="Q76" s="5"/>
      <c r="R76" s="4"/>
      <c r="S76" s="5"/>
      <c r="T76" s="5"/>
      <c r="U76" s="6"/>
    </row>
    <row r="77" spans="1:21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5"/>
      <c r="N77" s="4"/>
      <c r="O77" s="5"/>
      <c r="P77" s="5"/>
      <c r="Q77" s="5"/>
      <c r="R77" s="4"/>
      <c r="S77" s="5"/>
      <c r="T77" s="5"/>
      <c r="U77" s="6"/>
    </row>
    <row r="78" spans="1:21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5"/>
      <c r="N78" s="4"/>
      <c r="O78" s="5"/>
      <c r="P78" s="5"/>
      <c r="Q78" s="5"/>
      <c r="R78" s="4"/>
      <c r="S78" s="5"/>
      <c r="T78" s="5"/>
      <c r="U78" s="6"/>
    </row>
    <row r="79" spans="1:21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5"/>
      <c r="N79" s="4"/>
      <c r="O79" s="5"/>
      <c r="P79" s="5"/>
      <c r="Q79" s="5"/>
      <c r="R79" s="7"/>
      <c r="S79" s="8"/>
      <c r="T79" s="8"/>
      <c r="U79" s="9"/>
    </row>
    <row r="80" spans="1:21">
      <c r="A80" s="18" t="s">
        <v>52</v>
      </c>
      <c r="B80" s="55">
        <f>SUM(B2:B72)</f>
        <v>0</v>
      </c>
      <c r="C80" s="56">
        <f t="shared" ref="C80:U80" si="50">SUM(C2:C72)</f>
        <v>0</v>
      </c>
      <c r="D80" s="56">
        <f t="shared" si="50"/>
        <v>0</v>
      </c>
      <c r="E80" s="57">
        <f t="shared" si="50"/>
        <v>0</v>
      </c>
      <c r="F80" s="37">
        <f>SUM(F2:F72)</f>
        <v>0</v>
      </c>
      <c r="G80" s="20">
        <f t="shared" si="50"/>
        <v>0</v>
      </c>
      <c r="H80" s="20">
        <f t="shared" si="50"/>
        <v>0</v>
      </c>
      <c r="I80" s="20">
        <f t="shared" si="50"/>
        <v>0</v>
      </c>
      <c r="J80" s="34">
        <f>SUM(J2:J72)</f>
        <v>0</v>
      </c>
      <c r="K80" s="35">
        <f t="shared" si="50"/>
        <v>0</v>
      </c>
      <c r="L80" s="35">
        <f t="shared" si="50"/>
        <v>0</v>
      </c>
      <c r="M80" s="36">
        <f t="shared" si="50"/>
        <v>0</v>
      </c>
      <c r="N80" s="20">
        <f t="shared" si="50"/>
        <v>0</v>
      </c>
      <c r="O80" s="20">
        <f t="shared" si="50"/>
        <v>0</v>
      </c>
      <c r="P80" s="20">
        <f t="shared" si="50"/>
        <v>0</v>
      </c>
      <c r="Q80" s="20">
        <f t="shared" si="50"/>
        <v>0</v>
      </c>
      <c r="R80" s="58">
        <f>SUM(R2:R72)</f>
        <v>0</v>
      </c>
      <c r="S80" s="38">
        <f t="shared" si="50"/>
        <v>0</v>
      </c>
      <c r="T80" s="38">
        <f t="shared" si="50"/>
        <v>0</v>
      </c>
      <c r="U80" s="39">
        <f t="shared" si="50"/>
        <v>0</v>
      </c>
    </row>
    <row r="81" spans="1:21">
      <c r="A81" s="54" t="s">
        <v>131</v>
      </c>
      <c r="B81" s="23">
        <f>SUM(B80,F80,J80,N80)</f>
        <v>0</v>
      </c>
      <c r="C81" s="24">
        <f t="shared" ref="C81:D81" si="51">SUM(C80,G80,K80,O80)</f>
        <v>0</v>
      </c>
      <c r="D81" s="24">
        <f t="shared" si="51"/>
        <v>0</v>
      </c>
      <c r="E81" s="25">
        <f>SUM(E80,I80,M80,Q80)</f>
        <v>0</v>
      </c>
    </row>
    <row r="82" spans="1:21">
      <c r="J82" s="33"/>
      <c r="K82" s="33"/>
      <c r="L82" s="33"/>
      <c r="M82" s="33"/>
      <c r="N82" s="33"/>
      <c r="P82" s="33"/>
      <c r="Q82" s="33" t="s">
        <v>92</v>
      </c>
      <c r="R82" s="43" t="e">
        <f>R80/B81</f>
        <v>#DIV/0!</v>
      </c>
      <c r="S82" s="43" t="e">
        <f>S80/C81</f>
        <v>#DIV/0!</v>
      </c>
      <c r="T82" s="43" t="e">
        <f>T80/D81</f>
        <v>#DIV/0!</v>
      </c>
      <c r="U82" s="43" t="e">
        <f>U80/E81</f>
        <v>#DIV/0!</v>
      </c>
    </row>
    <row r="83" spans="1:21">
      <c r="J83" s="33"/>
      <c r="K83" s="33"/>
      <c r="L83" s="33"/>
      <c r="M83" s="33"/>
      <c r="N83" s="33"/>
      <c r="P83" s="33"/>
      <c r="Q83" s="33" t="s">
        <v>93</v>
      </c>
      <c r="R83" s="45" t="e">
        <f>AVERAGE(R82:U82)</f>
        <v>#DIV/0!</v>
      </c>
      <c r="S83" s="43"/>
      <c r="T83" s="43"/>
      <c r="U83" s="4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topLeftCell="A49" workbookViewId="0">
      <selection activeCell="K99" sqref="K99"/>
    </sheetView>
  </sheetViews>
  <sheetFormatPr baseColWidth="10" defaultRowHeight="15" x14ac:dyDescent="0"/>
  <cols>
    <col min="1" max="1" width="37.66406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20</v>
      </c>
      <c r="D5" s="5">
        <v>12</v>
      </c>
      <c r="E5" s="6">
        <v>24</v>
      </c>
      <c r="F5" s="4">
        <v>55</v>
      </c>
      <c r="G5" s="5">
        <v>2</v>
      </c>
      <c r="H5" s="5">
        <v>38</v>
      </c>
      <c r="I5" s="5">
        <v>46</v>
      </c>
      <c r="J5" s="4">
        <f>SUM(B5,F5)*5</f>
        <v>275</v>
      </c>
      <c r="K5" s="5">
        <f t="shared" ref="K5:M5" si="2">SUM(C5,G5)*5</f>
        <v>110</v>
      </c>
      <c r="L5" s="5">
        <f t="shared" si="2"/>
        <v>250</v>
      </c>
      <c r="M5" s="6">
        <f t="shared" si="2"/>
        <v>350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/>
      <c r="C34" s="5">
        <v>1</v>
      </c>
      <c r="D34" s="5">
        <v>1</v>
      </c>
      <c r="E34" s="6">
        <v>1</v>
      </c>
      <c r="F34" s="4">
        <v>29</v>
      </c>
      <c r="G34" s="5">
        <v>4</v>
      </c>
      <c r="H34" s="5">
        <v>1</v>
      </c>
      <c r="I34" s="5"/>
      <c r="J34" s="4">
        <f>SUM(B34,F34)*4</f>
        <v>116</v>
      </c>
      <c r="K34" s="5">
        <f t="shared" si="16"/>
        <v>20</v>
      </c>
      <c r="L34" s="5">
        <f t="shared" si="16"/>
        <v>8</v>
      </c>
      <c r="M34" s="6">
        <f t="shared" si="16"/>
        <v>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>
        <v>2</v>
      </c>
      <c r="D37" s="5">
        <v>8</v>
      </c>
      <c r="E37" s="6">
        <v>6</v>
      </c>
      <c r="F37" s="4">
        <v>13</v>
      </c>
      <c r="G37" s="5">
        <v>1</v>
      </c>
      <c r="H37" s="5">
        <v>4</v>
      </c>
      <c r="I37" s="5">
        <v>3</v>
      </c>
      <c r="J37" s="4">
        <f>SUM(B37,F37)*4</f>
        <v>52</v>
      </c>
      <c r="K37" s="5">
        <f t="shared" ref="K37:M38" si="17">SUM(C37,G37)*4</f>
        <v>12</v>
      </c>
      <c r="L37" s="5">
        <f t="shared" si="17"/>
        <v>48</v>
      </c>
      <c r="M37" s="6">
        <f t="shared" si="17"/>
        <v>36</v>
      </c>
    </row>
    <row r="38" spans="1:13">
      <c r="A38" s="16" t="s">
        <v>30</v>
      </c>
      <c r="B38" s="4"/>
      <c r="C38" s="5"/>
      <c r="D38" s="5">
        <v>1</v>
      </c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4</v>
      </c>
      <c r="M38" s="6">
        <f t="shared" si="17"/>
        <v>0</v>
      </c>
    </row>
    <row r="39" spans="1:13">
      <c r="A39" s="16" t="s">
        <v>31</v>
      </c>
      <c r="B39" s="4"/>
      <c r="C39" s="5">
        <v>7</v>
      </c>
      <c r="D39" s="5"/>
      <c r="E39" s="6"/>
      <c r="F39" s="4"/>
      <c r="G39" s="5"/>
      <c r="H39" s="5">
        <v>5</v>
      </c>
      <c r="I39" s="5"/>
      <c r="J39" s="4">
        <f>SUM(B39,F39)*3</f>
        <v>0</v>
      </c>
      <c r="K39" s="5">
        <f t="shared" ref="K39:M39" si="18">SUM(C39,G39)*3</f>
        <v>21</v>
      </c>
      <c r="L39" s="5">
        <f t="shared" si="18"/>
        <v>15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>
        <v>2</v>
      </c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12</v>
      </c>
    </row>
    <row r="41" spans="1:13">
      <c r="A41" s="16" t="s">
        <v>33</v>
      </c>
      <c r="B41" s="4"/>
      <c r="C41" s="5">
        <v>1</v>
      </c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1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>
        <v>14</v>
      </c>
      <c r="D46" s="5">
        <v>7</v>
      </c>
      <c r="E46" s="6">
        <v>3</v>
      </c>
      <c r="F46" s="4">
        <v>6</v>
      </c>
      <c r="G46" s="5">
        <v>11</v>
      </c>
      <c r="H46" s="5">
        <v>8</v>
      </c>
      <c r="I46" s="5">
        <v>1</v>
      </c>
      <c r="J46" s="4">
        <f>SUM(B46,F46)*3</f>
        <v>18</v>
      </c>
      <c r="K46" s="5">
        <f t="shared" ref="K46:M46" si="23">SUM(C46,G46)*3</f>
        <v>75</v>
      </c>
      <c r="L46" s="5">
        <f t="shared" si="23"/>
        <v>45</v>
      </c>
      <c r="M46" s="6">
        <f t="shared" si="23"/>
        <v>12</v>
      </c>
    </row>
    <row r="47" spans="1:13">
      <c r="A47" s="16" t="s">
        <v>37</v>
      </c>
      <c r="B47" s="4"/>
      <c r="C47" s="5">
        <v>6</v>
      </c>
      <c r="D47" s="5">
        <v>2</v>
      </c>
      <c r="E47" s="6"/>
      <c r="F47" s="4">
        <v>3</v>
      </c>
      <c r="G47" s="5">
        <v>1</v>
      </c>
      <c r="H47" s="5"/>
      <c r="I47" s="5"/>
      <c r="J47" s="4">
        <f>SUM(B47,F47)*4</f>
        <v>12</v>
      </c>
      <c r="K47" s="5">
        <f t="shared" ref="K47:M47" si="24">SUM(C47,G47)*4</f>
        <v>28</v>
      </c>
      <c r="L47" s="5">
        <f t="shared" si="24"/>
        <v>8</v>
      </c>
      <c r="M47" s="6">
        <f t="shared" si="24"/>
        <v>0</v>
      </c>
    </row>
    <row r="48" spans="1:13">
      <c r="A48" s="16" t="s">
        <v>38</v>
      </c>
      <c r="B48" s="4">
        <v>1191</v>
      </c>
      <c r="C48" s="5">
        <v>5125</v>
      </c>
      <c r="D48" s="5">
        <v>2230</v>
      </c>
      <c r="E48" s="6">
        <v>2856</v>
      </c>
      <c r="F48" s="4">
        <v>3016</v>
      </c>
      <c r="G48" s="5">
        <v>2560</v>
      </c>
      <c r="H48" s="5">
        <v>4610</v>
      </c>
      <c r="I48" s="5">
        <v>2752</v>
      </c>
      <c r="J48" s="4">
        <f>SUM(B48,F48)*6</f>
        <v>25242</v>
      </c>
      <c r="K48" s="5">
        <f t="shared" ref="K48:M51" si="25">SUM(C48,G48)*6</f>
        <v>46110</v>
      </c>
      <c r="L48" s="5">
        <f t="shared" si="25"/>
        <v>41040</v>
      </c>
      <c r="M48" s="6">
        <f t="shared" si="25"/>
        <v>33648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/>
      <c r="C50" s="5">
        <v>54</v>
      </c>
      <c r="D50" s="5">
        <v>8</v>
      </c>
      <c r="E50" s="6">
        <v>17</v>
      </c>
      <c r="F50" s="4">
        <v>56</v>
      </c>
      <c r="G50" s="5">
        <v>3</v>
      </c>
      <c r="H50" s="5">
        <v>16</v>
      </c>
      <c r="I50" s="5">
        <v>22</v>
      </c>
      <c r="J50" s="4">
        <f>SUM(B50,F50)*6</f>
        <v>336</v>
      </c>
      <c r="K50" s="5">
        <f t="shared" si="25"/>
        <v>342</v>
      </c>
      <c r="L50" s="5">
        <f t="shared" si="25"/>
        <v>144</v>
      </c>
      <c r="M50" s="6">
        <f t="shared" si="25"/>
        <v>234</v>
      </c>
    </row>
    <row r="51" spans="1:13">
      <c r="A51" s="16" t="s">
        <v>41</v>
      </c>
      <c r="B51" s="4"/>
      <c r="C51" s="5"/>
      <c r="D51" s="5"/>
      <c r="E51" s="6"/>
      <c r="F51" s="4"/>
      <c r="G51" s="5"/>
      <c r="H51" s="5">
        <v>2</v>
      </c>
      <c r="I51" s="5">
        <v>2</v>
      </c>
      <c r="J51" s="4">
        <f>SUM(B51,F51)*6</f>
        <v>0</v>
      </c>
      <c r="K51" s="5">
        <f t="shared" si="25"/>
        <v>0</v>
      </c>
      <c r="L51" s="5">
        <f t="shared" si="25"/>
        <v>12</v>
      </c>
      <c r="M51" s="6">
        <f t="shared" si="25"/>
        <v>12</v>
      </c>
    </row>
    <row r="52" spans="1:13">
      <c r="A52" t="s">
        <v>85</v>
      </c>
      <c r="B52" s="4"/>
      <c r="C52" s="5"/>
      <c r="D52" s="5">
        <v>1</v>
      </c>
      <c r="E52" s="6"/>
      <c r="F52" s="4"/>
      <c r="G52" s="5"/>
      <c r="H52" s="5"/>
      <c r="I52" s="5"/>
      <c r="J52" s="4">
        <f>SUM(B52,F52)*7</f>
        <v>0</v>
      </c>
      <c r="K52" s="4">
        <f t="shared" ref="K52:M52" si="26">SUM(C52,G52)*7</f>
        <v>0</v>
      </c>
      <c r="L52" s="4">
        <f t="shared" si="26"/>
        <v>7</v>
      </c>
      <c r="M52" s="4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317</v>
      </c>
      <c r="C55" s="5">
        <v>456</v>
      </c>
      <c r="D55" s="5"/>
      <c r="E55" s="6">
        <v>114</v>
      </c>
      <c r="F55" s="4">
        <v>955</v>
      </c>
      <c r="G55" s="5">
        <v>471</v>
      </c>
      <c r="H55" s="5">
        <v>488</v>
      </c>
      <c r="I55" s="5">
        <v>138</v>
      </c>
      <c r="J55" s="4">
        <f>SUM(B55,F55)*6</f>
        <v>7632</v>
      </c>
      <c r="K55" s="5">
        <f t="shared" ref="K55:M56" si="27">SUM(C55,G55)*6</f>
        <v>5562</v>
      </c>
      <c r="L55" s="5">
        <f t="shared" si="27"/>
        <v>2928</v>
      </c>
      <c r="M55" s="6">
        <f t="shared" si="27"/>
        <v>1512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>
        <v>381</v>
      </c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1524</v>
      </c>
    </row>
    <row r="59" spans="1:13">
      <c r="A59" s="16" t="s">
        <v>47</v>
      </c>
      <c r="B59" s="4">
        <v>292</v>
      </c>
      <c r="C59" s="5">
        <v>1675</v>
      </c>
      <c r="D59" s="5"/>
      <c r="E59" s="6">
        <v>416</v>
      </c>
      <c r="F59" s="4">
        <v>652</v>
      </c>
      <c r="G59" s="5">
        <v>1246</v>
      </c>
      <c r="H59" s="5">
        <v>2072</v>
      </c>
      <c r="I59" s="5"/>
      <c r="J59" s="4">
        <f>SUM(B59,F59)*8</f>
        <v>7552</v>
      </c>
      <c r="K59" s="5">
        <f t="shared" ref="K59:M59" si="30">SUM(C59,G59)*8</f>
        <v>23368</v>
      </c>
      <c r="L59" s="5">
        <f t="shared" si="30"/>
        <v>16576</v>
      </c>
      <c r="M59" s="6">
        <f t="shared" si="30"/>
        <v>3328</v>
      </c>
    </row>
    <row r="60" spans="1:13">
      <c r="A60" s="16" t="s">
        <v>48</v>
      </c>
      <c r="B60" s="4"/>
      <c r="C60" s="5">
        <v>1</v>
      </c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7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>
        <v>1</v>
      </c>
      <c r="I61" s="5"/>
      <c r="J61" s="4">
        <f>SUM(B61,F61)*7</f>
        <v>0</v>
      </c>
      <c r="K61" s="5">
        <f t="shared" si="31"/>
        <v>0</v>
      </c>
      <c r="L61" s="5">
        <f t="shared" si="31"/>
        <v>7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>
        <v>5</v>
      </c>
      <c r="D63" s="5">
        <v>5</v>
      </c>
      <c r="E63" s="6">
        <v>4</v>
      </c>
      <c r="F63" s="4">
        <v>2</v>
      </c>
      <c r="G63" s="5">
        <v>3</v>
      </c>
      <c r="H63" s="5">
        <v>4</v>
      </c>
      <c r="I63" s="5">
        <v>3</v>
      </c>
      <c r="J63" s="4">
        <f>SUM(B63,F63)*5</f>
        <v>10</v>
      </c>
      <c r="K63" s="5">
        <f t="shared" ref="K63:M63" si="33">SUM(C63,G63)*5</f>
        <v>40</v>
      </c>
      <c r="L63" s="5">
        <f t="shared" si="33"/>
        <v>45</v>
      </c>
      <c r="M63" s="6">
        <f t="shared" si="33"/>
        <v>35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>
        <v>1</v>
      </c>
      <c r="I67" s="5">
        <v>2</v>
      </c>
      <c r="J67" s="4">
        <f>SUM(B67,F67)*6</f>
        <v>0</v>
      </c>
      <c r="K67" s="5">
        <f t="shared" si="35"/>
        <v>0</v>
      </c>
      <c r="L67" s="5">
        <f t="shared" si="35"/>
        <v>6</v>
      </c>
      <c r="M67" s="6">
        <f t="shared" si="35"/>
        <v>12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 t="s">
        <v>89</v>
      </c>
      <c r="C75" s="5" t="s">
        <v>83</v>
      </c>
      <c r="D75" s="5"/>
      <c r="E75" s="6" t="s">
        <v>88</v>
      </c>
      <c r="F75" s="4"/>
      <c r="G75" s="5"/>
      <c r="H75" s="5" t="s">
        <v>86</v>
      </c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87</v>
      </c>
      <c r="B77" s="4"/>
      <c r="C77" s="5"/>
      <c r="D77" s="5"/>
      <c r="E77" s="6"/>
      <c r="F77" s="4">
        <v>54</v>
      </c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1800</v>
      </c>
      <c r="C80" s="35">
        <f t="shared" ref="C80:M80" si="39">SUM(C2:C72)</f>
        <v>7367</v>
      </c>
      <c r="D80" s="35">
        <f t="shared" si="39"/>
        <v>2275</v>
      </c>
      <c r="E80" s="36">
        <f t="shared" si="39"/>
        <v>3441</v>
      </c>
      <c r="F80" s="37">
        <f>SUM(F2:F72)</f>
        <v>4787</v>
      </c>
      <c r="G80" s="20">
        <f t="shared" si="39"/>
        <v>4302</v>
      </c>
      <c r="H80" s="20">
        <f t="shared" si="39"/>
        <v>7250</v>
      </c>
      <c r="I80" s="21">
        <f t="shared" si="39"/>
        <v>3352</v>
      </c>
      <c r="J80" s="38">
        <f>SUM(J2:J72)</f>
        <v>41245</v>
      </c>
      <c r="K80" s="38">
        <f t="shared" si="39"/>
        <v>75696</v>
      </c>
      <c r="L80" s="38">
        <f t="shared" si="39"/>
        <v>61143</v>
      </c>
      <c r="M80" s="39">
        <f t="shared" si="39"/>
        <v>40719</v>
      </c>
    </row>
    <row r="81" spans="1:13">
      <c r="A81" s="40" t="s">
        <v>95</v>
      </c>
      <c r="B81" s="23">
        <f>SUM(B80,F80)</f>
        <v>6587</v>
      </c>
      <c r="C81" s="24">
        <f t="shared" ref="C81:E81" si="40">SUM(C80,G80)</f>
        <v>11669</v>
      </c>
      <c r="D81" s="24">
        <f t="shared" si="40"/>
        <v>9525</v>
      </c>
      <c r="E81" s="25">
        <f t="shared" si="40"/>
        <v>6793</v>
      </c>
    </row>
    <row r="82" spans="1:13">
      <c r="I82" s="33" t="s">
        <v>92</v>
      </c>
      <c r="J82" s="22">
        <f>J80/B81</f>
        <v>6.2615758311826326</v>
      </c>
      <c r="K82" s="22">
        <f>K80/C81</f>
        <v>6.4869311851915334</v>
      </c>
      <c r="L82" s="22">
        <f t="shared" ref="L82:M82" si="41">L80/D81</f>
        <v>6.4192125984251964</v>
      </c>
      <c r="M82" s="22">
        <f t="shared" si="41"/>
        <v>5.9942587958192259</v>
      </c>
    </row>
    <row r="83" spans="1:13">
      <c r="I83" s="33" t="s">
        <v>93</v>
      </c>
      <c r="J83" s="46">
        <f>AVERAGE(J82:M82)</f>
        <v>6.2904946026546469</v>
      </c>
      <c r="K83" s="22"/>
      <c r="L83" s="22"/>
      <c r="M83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topLeftCell="A44" workbookViewId="0">
      <selection activeCell="J34" sqref="J34"/>
    </sheetView>
  </sheetViews>
  <sheetFormatPr baseColWidth="10" defaultRowHeight="15" x14ac:dyDescent="0"/>
  <cols>
    <col min="1" max="1" width="37.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>
        <v>1</v>
      </c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3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>
        <v>3</v>
      </c>
      <c r="F5" s="4"/>
      <c r="G5" s="5"/>
      <c r="H5" s="5"/>
      <c r="I5" s="5"/>
      <c r="J5" s="4">
        <f>SUM(B5,F5)*5</f>
        <v>0</v>
      </c>
      <c r="K5" s="5">
        <f t="shared" ref="K5:M5" si="2">SUM(C5,G5)*5</f>
        <v>0</v>
      </c>
      <c r="L5" s="5">
        <f t="shared" si="2"/>
        <v>0</v>
      </c>
      <c r="M5" s="6">
        <f t="shared" si="2"/>
        <v>15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>
        <v>3</v>
      </c>
      <c r="C33" s="5"/>
      <c r="D33" s="5"/>
      <c r="E33" s="6"/>
      <c r="F33" s="4"/>
      <c r="G33" s="5"/>
      <c r="H33" s="5"/>
      <c r="I33" s="6"/>
      <c r="J33" s="4">
        <f>SUM(B33,F33)*4</f>
        <v>12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34</v>
      </c>
      <c r="C34" s="5"/>
      <c r="D34" s="5"/>
      <c r="E34" s="6"/>
      <c r="F34" s="4"/>
      <c r="G34" s="5">
        <v>44</v>
      </c>
      <c r="H34" s="5"/>
      <c r="I34" s="6"/>
      <c r="J34" s="4">
        <f>SUM(B34,F34)*4</f>
        <v>136</v>
      </c>
      <c r="K34" s="5">
        <f t="shared" si="16"/>
        <v>176</v>
      </c>
      <c r="L34" s="5">
        <f t="shared" si="16"/>
        <v>0</v>
      </c>
      <c r="M34" s="6">
        <f t="shared" si="16"/>
        <v>0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59</v>
      </c>
      <c r="C37" s="5">
        <v>32</v>
      </c>
      <c r="D37" s="5">
        <v>15</v>
      </c>
      <c r="E37" s="6">
        <v>13</v>
      </c>
      <c r="F37" s="4"/>
      <c r="G37" s="5">
        <v>11</v>
      </c>
      <c r="H37" s="5"/>
      <c r="I37" s="6"/>
      <c r="J37" s="4">
        <f>SUM(B37,F37)*4</f>
        <v>236</v>
      </c>
      <c r="K37" s="5">
        <f t="shared" ref="K37:M38" si="17">SUM(C37,G37)*4</f>
        <v>172</v>
      </c>
      <c r="L37" s="5">
        <f t="shared" si="17"/>
        <v>60</v>
      </c>
      <c r="M37" s="6">
        <f t="shared" si="17"/>
        <v>52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6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>
        <v>21</v>
      </c>
      <c r="C39" s="5">
        <v>2</v>
      </c>
      <c r="D39" s="5"/>
      <c r="E39" s="6"/>
      <c r="F39" s="4"/>
      <c r="G39" s="5">
        <v>9</v>
      </c>
      <c r="H39" s="5"/>
      <c r="I39" s="6"/>
      <c r="J39" s="4">
        <f>SUM(B39,F39)*3</f>
        <v>63</v>
      </c>
      <c r="K39" s="5">
        <f t="shared" ref="K39:M39" si="18">SUM(C39,G39)*3</f>
        <v>33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6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>
        <v>3</v>
      </c>
      <c r="C41" s="5"/>
      <c r="D41" s="5"/>
      <c r="E41" s="6"/>
      <c r="F41" s="4"/>
      <c r="G41" s="5">
        <v>1</v>
      </c>
      <c r="H41" s="5"/>
      <c r="I41" s="6"/>
      <c r="J41" s="4">
        <f>SUM(B41,F41)*1</f>
        <v>3</v>
      </c>
      <c r="K41" s="5">
        <f t="shared" ref="K41:M41" si="20">SUM(C41,G41)*1</f>
        <v>1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6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>
        <v>6</v>
      </c>
      <c r="F43" s="4"/>
      <c r="G43" s="5"/>
      <c r="H43" s="5"/>
      <c r="I43" s="6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36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43</v>
      </c>
      <c r="C46" s="5">
        <v>44</v>
      </c>
      <c r="D46" s="5">
        <v>55</v>
      </c>
      <c r="E46" s="6">
        <v>15</v>
      </c>
      <c r="F46" s="4"/>
      <c r="G46" s="5">
        <v>6</v>
      </c>
      <c r="H46" s="5"/>
      <c r="I46" s="6"/>
      <c r="J46" s="4">
        <f>SUM(B46,F46)*3</f>
        <v>129</v>
      </c>
      <c r="K46" s="5">
        <f t="shared" ref="K46:M46" si="23">SUM(C46,G46)*3</f>
        <v>150</v>
      </c>
      <c r="L46" s="5">
        <f t="shared" si="23"/>
        <v>165</v>
      </c>
      <c r="M46" s="6">
        <f t="shared" si="23"/>
        <v>45</v>
      </c>
    </row>
    <row r="47" spans="1:13">
      <c r="A47" s="16" t="s">
        <v>37</v>
      </c>
      <c r="B47" s="4"/>
      <c r="C47" s="5"/>
      <c r="D47" s="5">
        <v>7</v>
      </c>
      <c r="E47" s="6">
        <v>2</v>
      </c>
      <c r="F47" s="4"/>
      <c r="G47" s="5"/>
      <c r="H47" s="5"/>
      <c r="I47" s="6"/>
      <c r="J47" s="4">
        <f>SUM(B47,F47)*4</f>
        <v>0</v>
      </c>
      <c r="K47" s="5">
        <f t="shared" ref="K47:M47" si="24">SUM(C47,G47)*4</f>
        <v>0</v>
      </c>
      <c r="L47" s="5">
        <f t="shared" si="24"/>
        <v>28</v>
      </c>
      <c r="M47" s="6">
        <f t="shared" si="24"/>
        <v>8</v>
      </c>
    </row>
    <row r="48" spans="1:13">
      <c r="A48" s="16" t="s">
        <v>38</v>
      </c>
      <c r="B48" s="4">
        <v>679</v>
      </c>
      <c r="C48" s="5">
        <v>355</v>
      </c>
      <c r="D48" s="5">
        <v>390</v>
      </c>
      <c r="E48" s="6">
        <v>533</v>
      </c>
      <c r="F48" s="4"/>
      <c r="G48" s="5">
        <v>485</v>
      </c>
      <c r="H48" s="5"/>
      <c r="I48" s="6"/>
      <c r="J48" s="4">
        <f>SUM(B48,F48)*6</f>
        <v>4074</v>
      </c>
      <c r="K48" s="5">
        <f t="shared" ref="K48:M51" si="25">SUM(C48,G48)*6</f>
        <v>5040</v>
      </c>
      <c r="L48" s="5">
        <f t="shared" si="25"/>
        <v>2340</v>
      </c>
      <c r="M48" s="6">
        <f t="shared" si="25"/>
        <v>3198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6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5</v>
      </c>
      <c r="C50" s="5">
        <v>2</v>
      </c>
      <c r="D50" s="5"/>
      <c r="E50" s="6">
        <v>3</v>
      </c>
      <c r="F50" s="4"/>
      <c r="G50" s="5">
        <v>1</v>
      </c>
      <c r="H50" s="5"/>
      <c r="I50" s="6"/>
      <c r="J50" s="4">
        <f>SUM(B50,F50)*6</f>
        <v>30</v>
      </c>
      <c r="K50" s="5">
        <f t="shared" si="25"/>
        <v>18</v>
      </c>
      <c r="L50" s="5">
        <f t="shared" si="25"/>
        <v>0</v>
      </c>
      <c r="M50" s="6">
        <f t="shared" si="25"/>
        <v>18</v>
      </c>
    </row>
    <row r="51" spans="1:13">
      <c r="A51" s="16" t="s">
        <v>41</v>
      </c>
      <c r="B51" s="4"/>
      <c r="C51" s="5"/>
      <c r="D51" s="5"/>
      <c r="E51" s="6"/>
      <c r="F51" s="4"/>
      <c r="G51" s="5">
        <v>8</v>
      </c>
      <c r="H51" s="5"/>
      <c r="I51" s="6"/>
      <c r="J51" s="4">
        <f>SUM(B51,F51)*6</f>
        <v>0</v>
      </c>
      <c r="K51" s="5">
        <f t="shared" si="25"/>
        <v>48</v>
      </c>
      <c r="L51" s="5">
        <f t="shared" si="25"/>
        <v>0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1227</v>
      </c>
      <c r="C55" s="5">
        <v>53</v>
      </c>
      <c r="D55" s="5">
        <v>123</v>
      </c>
      <c r="E55" s="6">
        <v>11</v>
      </c>
      <c r="F55" s="4"/>
      <c r="G55" s="5">
        <v>54</v>
      </c>
      <c r="H55" s="5"/>
      <c r="I55" s="6"/>
      <c r="J55" s="4">
        <f>SUM(B55,F55)*6</f>
        <v>7362</v>
      </c>
      <c r="K55" s="5">
        <f t="shared" ref="K55:M56" si="27">SUM(C55,G55)*6</f>
        <v>642</v>
      </c>
      <c r="L55" s="5">
        <f t="shared" si="27"/>
        <v>738</v>
      </c>
      <c r="M55" s="6">
        <f t="shared" si="27"/>
        <v>66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6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6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>
        <v>1</v>
      </c>
      <c r="C58" s="5"/>
      <c r="D58" s="5"/>
      <c r="E58" s="6"/>
      <c r="F58" s="4"/>
      <c r="G58" s="5"/>
      <c r="H58" s="5"/>
      <c r="I58" s="6"/>
      <c r="J58" s="4">
        <f>SUM(B58,F58)*4</f>
        <v>4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24</v>
      </c>
      <c r="C59" s="5">
        <v>29</v>
      </c>
      <c r="D59" s="5">
        <v>128</v>
      </c>
      <c r="E59" s="6">
        <v>34</v>
      </c>
      <c r="F59" s="4"/>
      <c r="G59" s="5">
        <v>49</v>
      </c>
      <c r="H59" s="5"/>
      <c r="I59" s="6"/>
      <c r="J59" s="4">
        <f>SUM(B59,F59)*8</f>
        <v>192</v>
      </c>
      <c r="K59" s="5">
        <f t="shared" ref="K59:M59" si="30">SUM(C59,G59)*8</f>
        <v>624</v>
      </c>
      <c r="L59" s="5">
        <f t="shared" si="30"/>
        <v>1024</v>
      </c>
      <c r="M59" s="6">
        <f t="shared" si="30"/>
        <v>272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6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6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>
        <v>10</v>
      </c>
      <c r="E62" s="6"/>
      <c r="F62" s="4"/>
      <c r="G62" s="5"/>
      <c r="H62" s="5"/>
      <c r="I62" s="6"/>
      <c r="J62" s="4">
        <f>SUM(B62,F62)*8</f>
        <v>0</v>
      </c>
      <c r="K62" s="5">
        <f t="shared" ref="K62:M62" si="32">SUM(C62,G62)*8</f>
        <v>0</v>
      </c>
      <c r="L62" s="5">
        <f t="shared" si="32"/>
        <v>80</v>
      </c>
      <c r="M62" s="6">
        <f t="shared" si="32"/>
        <v>0</v>
      </c>
    </row>
    <row r="63" spans="1:13">
      <c r="A63" s="16" t="s">
        <v>70</v>
      </c>
      <c r="B63" s="4"/>
      <c r="C63" s="5">
        <v>2</v>
      </c>
      <c r="D63" s="5"/>
      <c r="E63" s="6">
        <v>1</v>
      </c>
      <c r="F63" s="4"/>
      <c r="G63" s="5"/>
      <c r="H63" s="5"/>
      <c r="I63" s="6"/>
      <c r="J63" s="4">
        <f>SUM(B63,F63)*5</f>
        <v>0</v>
      </c>
      <c r="K63" s="5">
        <f t="shared" ref="K63:M63" si="33">SUM(C63,G63)*5</f>
        <v>10</v>
      </c>
      <c r="L63" s="5">
        <f t="shared" si="33"/>
        <v>0</v>
      </c>
      <c r="M63" s="6">
        <f t="shared" si="33"/>
        <v>5</v>
      </c>
    </row>
    <row r="64" spans="1:13">
      <c r="A64" s="16" t="s">
        <v>103</v>
      </c>
      <c r="B64" s="4"/>
      <c r="C64" s="5"/>
      <c r="D64" s="5"/>
      <c r="E64" s="6">
        <v>3</v>
      </c>
      <c r="F64" s="4"/>
      <c r="G64" s="5"/>
      <c r="H64" s="5"/>
      <c r="I64" s="6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24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2099</v>
      </c>
      <c r="C80" s="35">
        <f t="shared" ref="C80:M80" si="39">SUM(C2:C72)</f>
        <v>520</v>
      </c>
      <c r="D80" s="35">
        <f t="shared" si="39"/>
        <v>728</v>
      </c>
      <c r="E80" s="36">
        <f t="shared" si="39"/>
        <v>624</v>
      </c>
      <c r="F80" s="37">
        <f>SUM(F2:F72)</f>
        <v>0</v>
      </c>
      <c r="G80" s="20">
        <f t="shared" si="39"/>
        <v>668</v>
      </c>
      <c r="H80" s="20">
        <f t="shared" si="39"/>
        <v>0</v>
      </c>
      <c r="I80" s="21">
        <f t="shared" si="39"/>
        <v>0</v>
      </c>
      <c r="J80" s="38">
        <f>SUM(J2:J72)</f>
        <v>12241</v>
      </c>
      <c r="K80" s="38">
        <f t="shared" si="39"/>
        <v>6917</v>
      </c>
      <c r="L80" s="38">
        <f t="shared" si="39"/>
        <v>4435</v>
      </c>
      <c r="M80" s="39">
        <f t="shared" si="39"/>
        <v>3739</v>
      </c>
    </row>
    <row r="81" spans="1:13">
      <c r="A81" s="40" t="s">
        <v>95</v>
      </c>
      <c r="B81" s="23">
        <f>SUM(B80,F80)</f>
        <v>2099</v>
      </c>
      <c r="C81" s="24">
        <f t="shared" ref="C81:E81" si="40">SUM(C80,G80)</f>
        <v>1188</v>
      </c>
      <c r="D81" s="24">
        <f t="shared" si="40"/>
        <v>728</v>
      </c>
      <c r="E81" s="25">
        <f t="shared" si="40"/>
        <v>624</v>
      </c>
    </row>
    <row r="82" spans="1:13">
      <c r="I82" s="33" t="s">
        <v>92</v>
      </c>
      <c r="J82" s="22">
        <f>J80/B81</f>
        <v>5.8318246784182941</v>
      </c>
      <c r="K82" s="22">
        <f>K80/C81</f>
        <v>5.8223905723905727</v>
      </c>
      <c r="L82" s="22">
        <f t="shared" ref="L82:M82" si="41">L80/D81</f>
        <v>6.0920329670329672</v>
      </c>
      <c r="M82" s="22">
        <f t="shared" si="41"/>
        <v>5.9919871794871797</v>
      </c>
    </row>
    <row r="83" spans="1:13">
      <c r="I83" s="33" t="s">
        <v>93</v>
      </c>
      <c r="J83" s="46">
        <f>AVERAGE(J82:M82)</f>
        <v>5.9345588493322534</v>
      </c>
      <c r="K83" s="22"/>
      <c r="L83" s="22"/>
      <c r="M83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showRuler="0" topLeftCell="G71" workbookViewId="0">
      <selection activeCell="W91" sqref="W91"/>
    </sheetView>
  </sheetViews>
  <sheetFormatPr baseColWidth="10" defaultRowHeight="15" x14ac:dyDescent="0"/>
  <cols>
    <col min="1" max="1" width="39.5" customWidth="1"/>
  </cols>
  <sheetData>
    <row r="1" spans="1:21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2" t="s">
        <v>66</v>
      </c>
      <c r="J1" s="30" t="s">
        <v>71</v>
      </c>
      <c r="K1" s="31" t="s">
        <v>72</v>
      </c>
      <c r="L1" s="31" t="s">
        <v>73</v>
      </c>
      <c r="M1" s="31" t="s">
        <v>74</v>
      </c>
      <c r="N1" s="52" t="s">
        <v>75</v>
      </c>
      <c r="O1" s="50" t="s">
        <v>76</v>
      </c>
      <c r="P1" s="50" t="s">
        <v>77</v>
      </c>
      <c r="Q1" s="53" t="s">
        <v>78</v>
      </c>
      <c r="R1" s="31" t="s">
        <v>79</v>
      </c>
      <c r="S1" s="31" t="s">
        <v>80</v>
      </c>
      <c r="T1" s="31" t="s">
        <v>81</v>
      </c>
      <c r="U1" s="32" t="s">
        <v>82</v>
      </c>
    </row>
    <row r="2" spans="1:21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4"/>
      <c r="N2" s="13"/>
      <c r="O2" s="14"/>
      <c r="P2" s="14"/>
      <c r="Q2" s="14"/>
      <c r="R2" s="13"/>
      <c r="S2" s="14"/>
      <c r="T2" s="14"/>
      <c r="U2" s="15"/>
    </row>
    <row r="3" spans="1:21">
      <c r="A3" s="16" t="s">
        <v>3</v>
      </c>
      <c r="B3" s="4"/>
      <c r="C3" s="5"/>
      <c r="D3" s="5"/>
      <c r="E3" s="6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5"/>
      <c r="R3" s="4">
        <f>SUM(B3,F3,J3,N3)*3</f>
        <v>0</v>
      </c>
      <c r="S3" s="5">
        <f t="shared" ref="S3:U3" si="0">SUM(C3,G3,K3,O3)*3</f>
        <v>0</v>
      </c>
      <c r="T3" s="5">
        <f t="shared" si="0"/>
        <v>0</v>
      </c>
      <c r="U3" s="6">
        <f t="shared" si="0"/>
        <v>0</v>
      </c>
    </row>
    <row r="4" spans="1:21">
      <c r="A4" s="16" t="s">
        <v>4</v>
      </c>
      <c r="B4" s="4"/>
      <c r="C4" s="5"/>
      <c r="D4" s="5"/>
      <c r="E4" s="6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5"/>
      <c r="R4" s="4">
        <f>SUM(B4,F4,J4,N4)*2</f>
        <v>0</v>
      </c>
      <c r="S4" s="5">
        <f t="shared" ref="S4:U4" si="1">SUM(C4,G4,K4,O4)*2</f>
        <v>0</v>
      </c>
      <c r="T4" s="5">
        <f t="shared" si="1"/>
        <v>0</v>
      </c>
      <c r="U4" s="6">
        <f t="shared" si="1"/>
        <v>0</v>
      </c>
    </row>
    <row r="5" spans="1:21">
      <c r="A5" s="16" t="s">
        <v>5</v>
      </c>
      <c r="B5" s="1"/>
      <c r="C5" s="1">
        <v>10</v>
      </c>
      <c r="D5" s="1">
        <v>1</v>
      </c>
      <c r="E5" s="1">
        <v>9</v>
      </c>
      <c r="F5" s="4"/>
      <c r="G5" s="5"/>
      <c r="H5" s="5"/>
      <c r="I5" s="5"/>
      <c r="J5" s="4"/>
      <c r="K5" s="5"/>
      <c r="L5" s="5"/>
      <c r="M5" s="5"/>
      <c r="N5" s="4"/>
      <c r="O5" s="5"/>
      <c r="P5" s="5"/>
      <c r="Q5" s="5"/>
      <c r="R5" s="4">
        <f>SUM(B5,F5,J5,N5)*5</f>
        <v>0</v>
      </c>
      <c r="S5" s="5">
        <f t="shared" ref="S5:U5" si="2">SUM(C5,G5,K5,O5)*5</f>
        <v>50</v>
      </c>
      <c r="T5" s="5">
        <f t="shared" si="2"/>
        <v>5</v>
      </c>
      <c r="U5" s="6">
        <f t="shared" si="2"/>
        <v>45</v>
      </c>
    </row>
    <row r="6" spans="1:21">
      <c r="A6" s="16" t="s">
        <v>6</v>
      </c>
      <c r="B6" s="4"/>
      <c r="C6" s="5"/>
      <c r="D6" s="5"/>
      <c r="E6" s="6"/>
      <c r="F6" s="4"/>
      <c r="G6" s="5"/>
      <c r="H6" s="5"/>
      <c r="I6" s="5"/>
      <c r="J6" s="4"/>
      <c r="K6" s="5"/>
      <c r="L6" s="5"/>
      <c r="M6" s="5"/>
      <c r="N6" s="4"/>
      <c r="O6" s="5"/>
      <c r="P6" s="5"/>
      <c r="Q6" s="5"/>
      <c r="R6" s="4">
        <f t="shared" ref="R6:U6" si="3">SUM(B6,F6,J6,N6)*3</f>
        <v>0</v>
      </c>
      <c r="S6" s="5">
        <f t="shared" si="3"/>
        <v>0</v>
      </c>
      <c r="T6" s="5">
        <f t="shared" si="3"/>
        <v>0</v>
      </c>
      <c r="U6" s="6">
        <f t="shared" si="3"/>
        <v>0</v>
      </c>
    </row>
    <row r="7" spans="1:21">
      <c r="A7" s="16" t="s">
        <v>7</v>
      </c>
      <c r="B7" s="4"/>
      <c r="C7" s="5"/>
      <c r="D7" s="5"/>
      <c r="E7" s="6"/>
      <c r="F7" s="4"/>
      <c r="G7" s="5"/>
      <c r="H7" s="5"/>
      <c r="I7" s="5"/>
      <c r="J7" s="4"/>
      <c r="K7" s="5"/>
      <c r="L7" s="5"/>
      <c r="M7" s="5"/>
      <c r="N7" s="4"/>
      <c r="O7" s="5"/>
      <c r="P7" s="5"/>
      <c r="Q7" s="5"/>
      <c r="R7" s="4">
        <f>SUM(B7,F7,J7,N7)*1</f>
        <v>0</v>
      </c>
      <c r="S7" s="5">
        <f>SUM(C7,G7,K7,O7)*1</f>
        <v>0</v>
      </c>
      <c r="T7" s="5">
        <f t="shared" ref="T7:U7" si="4">SUM(D7,H7,L7,P7)*1</f>
        <v>0</v>
      </c>
      <c r="U7" s="6">
        <f t="shared" si="4"/>
        <v>0</v>
      </c>
    </row>
    <row r="8" spans="1:21">
      <c r="A8" s="16" t="s">
        <v>8</v>
      </c>
      <c r="B8" s="4"/>
      <c r="C8" s="5"/>
      <c r="D8" s="5"/>
      <c r="E8" s="6"/>
      <c r="F8" s="4"/>
      <c r="G8" s="5"/>
      <c r="H8" s="5"/>
      <c r="I8" s="5"/>
      <c r="J8" s="4"/>
      <c r="K8" s="5"/>
      <c r="L8" s="5"/>
      <c r="M8" s="5"/>
      <c r="N8" s="4"/>
      <c r="O8" s="5"/>
      <c r="P8" s="5"/>
      <c r="Q8" s="5"/>
      <c r="R8" s="4">
        <f>SUM(B8,F8,J8,N8)*4</f>
        <v>0</v>
      </c>
      <c r="S8" s="5">
        <f t="shared" ref="S8:U8" si="5">SUM(C8,G8,K8,O8)*4</f>
        <v>0</v>
      </c>
      <c r="T8" s="5">
        <f t="shared" si="5"/>
        <v>0</v>
      </c>
      <c r="U8" s="6">
        <f t="shared" si="5"/>
        <v>0</v>
      </c>
    </row>
    <row r="9" spans="1:21">
      <c r="A9" s="16" t="s">
        <v>9</v>
      </c>
      <c r="B9" s="4"/>
      <c r="C9" s="5"/>
      <c r="D9" s="5"/>
      <c r="E9" s="6"/>
      <c r="F9" s="4"/>
      <c r="G9" s="5"/>
      <c r="H9" s="5"/>
      <c r="I9" s="5"/>
      <c r="J9" s="4"/>
      <c r="K9" s="5"/>
      <c r="L9" s="5"/>
      <c r="M9" s="5"/>
      <c r="N9" s="4"/>
      <c r="O9" s="5"/>
      <c r="P9" s="5"/>
      <c r="Q9" s="5"/>
      <c r="R9" s="4">
        <f>SUM(B9,F9,J9,N9)*6</f>
        <v>0</v>
      </c>
      <c r="S9" s="5">
        <f t="shared" ref="S9:U9" si="6">SUM(C9,G9,K9,O9)*6</f>
        <v>0</v>
      </c>
      <c r="T9" s="5">
        <f t="shared" si="6"/>
        <v>0</v>
      </c>
      <c r="U9" s="6">
        <f t="shared" si="6"/>
        <v>0</v>
      </c>
    </row>
    <row r="10" spans="1:21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/>
      <c r="K10" s="5"/>
      <c r="L10" s="5"/>
      <c r="M10" s="5"/>
      <c r="N10" s="4"/>
      <c r="O10" s="5"/>
      <c r="P10" s="5"/>
      <c r="Q10" s="5"/>
      <c r="R10" s="4">
        <f>SUM(B10,F10,J10,N10)*3</f>
        <v>0</v>
      </c>
      <c r="S10" s="5">
        <f t="shared" ref="S10:U10" si="7">SUM(C10,G10,K10,O10)*3</f>
        <v>0</v>
      </c>
      <c r="T10" s="5">
        <f t="shared" si="7"/>
        <v>0</v>
      </c>
      <c r="U10" s="6">
        <f t="shared" si="7"/>
        <v>0</v>
      </c>
    </row>
    <row r="11" spans="1:21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5"/>
      <c r="N11" s="4"/>
      <c r="O11" s="5"/>
      <c r="P11" s="5"/>
      <c r="Q11" s="5"/>
      <c r="R11" s="4"/>
      <c r="S11" s="5"/>
      <c r="T11" s="5"/>
      <c r="U11" s="6"/>
    </row>
    <row r="12" spans="1:21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1"/>
      <c r="N12" s="10"/>
      <c r="O12" s="11"/>
      <c r="P12" s="11"/>
      <c r="Q12" s="11"/>
      <c r="R12" s="10"/>
      <c r="S12" s="11"/>
      <c r="T12" s="11"/>
      <c r="U12" s="12"/>
    </row>
    <row r="13" spans="1:21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/>
      <c r="K13" s="5"/>
      <c r="L13" s="5"/>
      <c r="M13" s="5"/>
      <c r="N13" s="4"/>
      <c r="O13" s="5"/>
      <c r="P13" s="5"/>
      <c r="Q13" s="5"/>
      <c r="R13" s="4">
        <f>SUM(B13,F13,J13,N13)*7</f>
        <v>0</v>
      </c>
      <c r="S13" s="5">
        <f t="shared" ref="S13:U13" si="8">SUM(C13,G13,K13,O13)*7</f>
        <v>0</v>
      </c>
      <c r="T13" s="5">
        <f t="shared" si="8"/>
        <v>0</v>
      </c>
      <c r="U13" s="6">
        <f t="shared" si="8"/>
        <v>0</v>
      </c>
    </row>
    <row r="14" spans="1:21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/>
      <c r="K14" s="5"/>
      <c r="L14" s="5"/>
      <c r="M14" s="5"/>
      <c r="N14" s="4"/>
      <c r="O14" s="5"/>
      <c r="P14" s="5"/>
      <c r="Q14" s="5"/>
      <c r="R14" s="4">
        <f>SUM(B14,F14,J14,N14)*4</f>
        <v>0</v>
      </c>
      <c r="S14" s="5">
        <f t="shared" ref="S14:U14" si="9">SUM(C14,G14,K14,O14)*4</f>
        <v>0</v>
      </c>
      <c r="T14" s="5">
        <f t="shared" si="9"/>
        <v>0</v>
      </c>
      <c r="U14" s="6">
        <f t="shared" si="9"/>
        <v>0</v>
      </c>
    </row>
    <row r="15" spans="1:21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5"/>
      <c r="N15" s="4"/>
      <c r="O15" s="5"/>
      <c r="P15" s="5"/>
      <c r="Q15" s="5"/>
      <c r="R15" s="4"/>
      <c r="S15" s="5"/>
      <c r="T15" s="5"/>
      <c r="U15" s="6"/>
    </row>
    <row r="16" spans="1:21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1"/>
      <c r="N16" s="10"/>
      <c r="O16" s="11"/>
      <c r="P16" s="11"/>
      <c r="Q16" s="11"/>
      <c r="R16" s="10"/>
      <c r="S16" s="11"/>
      <c r="T16" s="11"/>
      <c r="U16" s="12"/>
    </row>
    <row r="17" spans="1:21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/>
      <c r="K17" s="5"/>
      <c r="L17" s="5"/>
      <c r="M17" s="5"/>
      <c r="N17" s="4"/>
      <c r="O17" s="5"/>
      <c r="P17" s="5"/>
      <c r="Q17" s="5"/>
      <c r="R17" s="4">
        <f>SUM(B17,F17,J17,N17)*2</f>
        <v>0</v>
      </c>
      <c r="S17" s="5">
        <f t="shared" ref="S17:U21" si="10">SUM(C17,G17,K17,O17)*2</f>
        <v>0</v>
      </c>
      <c r="T17" s="5">
        <f t="shared" si="10"/>
        <v>0</v>
      </c>
      <c r="U17" s="6">
        <f t="shared" si="10"/>
        <v>0</v>
      </c>
    </row>
    <row r="18" spans="1:21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/>
      <c r="K18" s="5"/>
      <c r="L18" s="5"/>
      <c r="M18" s="5"/>
      <c r="N18" s="4"/>
      <c r="O18" s="5"/>
      <c r="P18" s="5"/>
      <c r="Q18" s="5"/>
      <c r="R18" s="4">
        <f>SUM(B18,F18,J18,N18)*2</f>
        <v>0</v>
      </c>
      <c r="S18" s="5">
        <f t="shared" si="10"/>
        <v>0</v>
      </c>
      <c r="T18" s="5">
        <f t="shared" si="10"/>
        <v>0</v>
      </c>
      <c r="U18" s="6">
        <f t="shared" si="10"/>
        <v>0</v>
      </c>
    </row>
    <row r="19" spans="1:21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/>
      <c r="K19" s="5"/>
      <c r="L19" s="5"/>
      <c r="M19" s="5"/>
      <c r="N19" s="4"/>
      <c r="O19" s="5"/>
      <c r="P19" s="5"/>
      <c r="Q19" s="5"/>
      <c r="R19" s="4">
        <f>SUM(B19,F19,J19,N19)*2</f>
        <v>0</v>
      </c>
      <c r="S19" s="5">
        <f t="shared" si="10"/>
        <v>0</v>
      </c>
      <c r="T19" s="5">
        <f t="shared" si="10"/>
        <v>0</v>
      </c>
      <c r="U19" s="6">
        <f t="shared" si="10"/>
        <v>0</v>
      </c>
    </row>
    <row r="20" spans="1:21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/>
      <c r="K20" s="5"/>
      <c r="L20" s="5"/>
      <c r="M20" s="5"/>
      <c r="N20" s="4"/>
      <c r="O20" s="5"/>
      <c r="P20" s="5"/>
      <c r="Q20" s="5"/>
      <c r="R20" s="4">
        <f>SUM(B20,F20,J20,N20)*2</f>
        <v>0</v>
      </c>
      <c r="S20" s="5">
        <f t="shared" si="10"/>
        <v>0</v>
      </c>
      <c r="T20" s="5">
        <f t="shared" si="10"/>
        <v>0</v>
      </c>
      <c r="U20" s="6">
        <f t="shared" si="10"/>
        <v>0</v>
      </c>
    </row>
    <row r="21" spans="1:21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/>
      <c r="K21" s="5"/>
      <c r="L21" s="5"/>
      <c r="M21" s="5"/>
      <c r="N21" s="4"/>
      <c r="O21" s="5"/>
      <c r="P21" s="5"/>
      <c r="Q21" s="5"/>
      <c r="R21" s="4">
        <f>SUM(B21,F21,J21,N21)*2</f>
        <v>0</v>
      </c>
      <c r="S21" s="5">
        <f t="shared" si="10"/>
        <v>0</v>
      </c>
      <c r="T21" s="5">
        <f t="shared" si="10"/>
        <v>0</v>
      </c>
      <c r="U21" s="6">
        <f t="shared" si="10"/>
        <v>0</v>
      </c>
    </row>
    <row r="22" spans="1:21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/>
      <c r="K22" s="5"/>
      <c r="L22" s="5"/>
      <c r="M22" s="5"/>
      <c r="N22" s="4"/>
      <c r="O22" s="5"/>
      <c r="P22" s="5"/>
      <c r="Q22" s="5"/>
      <c r="R22" s="4">
        <f>SUM(B22,F22,J22,N22)*0</f>
        <v>0</v>
      </c>
      <c r="S22" s="5">
        <f t="shared" ref="S22:U22" si="11">SUM(C22,G22,K22,O22)*0</f>
        <v>0</v>
      </c>
      <c r="T22" s="5">
        <f t="shared" si="11"/>
        <v>0</v>
      </c>
      <c r="U22" s="6">
        <f t="shared" si="11"/>
        <v>0</v>
      </c>
    </row>
    <row r="23" spans="1:21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/>
      <c r="K23" s="5"/>
      <c r="L23" s="5"/>
      <c r="M23" s="5"/>
      <c r="N23" s="4"/>
      <c r="O23" s="5"/>
      <c r="P23" s="5"/>
      <c r="Q23" s="5"/>
      <c r="R23" s="4">
        <f>SUM(B23,F23,J23,N23)*2</f>
        <v>0</v>
      </c>
      <c r="S23" s="5">
        <f t="shared" ref="S23:U23" si="12">SUM(C23,G23,K23,O23)*2</f>
        <v>0</v>
      </c>
      <c r="T23" s="5">
        <f t="shared" si="12"/>
        <v>0</v>
      </c>
      <c r="U23" s="6">
        <f t="shared" si="12"/>
        <v>0</v>
      </c>
    </row>
    <row r="24" spans="1:21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5"/>
      <c r="N24" s="4"/>
      <c r="O24" s="5"/>
      <c r="P24" s="5"/>
      <c r="Q24" s="5"/>
      <c r="R24" s="4"/>
      <c r="S24" s="5"/>
      <c r="T24" s="5"/>
      <c r="U24" s="6"/>
    </row>
    <row r="25" spans="1:21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1"/>
      <c r="N25" s="10"/>
      <c r="O25" s="11"/>
      <c r="P25" s="11"/>
      <c r="Q25" s="11"/>
      <c r="R25" s="10"/>
      <c r="S25" s="11"/>
      <c r="T25" s="11"/>
      <c r="U25" s="12"/>
    </row>
    <row r="26" spans="1:21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/>
      <c r="K26" s="5"/>
      <c r="L26" s="5"/>
      <c r="M26" s="5"/>
      <c r="N26" s="4"/>
      <c r="O26" s="5"/>
      <c r="P26" s="5"/>
      <c r="Q26" s="5"/>
      <c r="R26" s="4">
        <f>SUM(B26,F26,J26,N26)*4</f>
        <v>0</v>
      </c>
      <c r="S26" s="5">
        <f t="shared" ref="S26:U27" si="13">SUM(C26,G26,K26,O26)*4</f>
        <v>0</v>
      </c>
      <c r="T26" s="5">
        <f t="shared" si="13"/>
        <v>0</v>
      </c>
      <c r="U26" s="6">
        <f>SUM(E26,I26,M26,Q26)*4</f>
        <v>0</v>
      </c>
    </row>
    <row r="27" spans="1:21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/>
      <c r="K27" s="5"/>
      <c r="L27" s="5"/>
      <c r="M27" s="5"/>
      <c r="N27" s="4"/>
      <c r="O27" s="5"/>
      <c r="P27" s="5"/>
      <c r="Q27" s="5"/>
      <c r="R27" s="4">
        <f>SUM(B27,F27,J27,N27)*4</f>
        <v>0</v>
      </c>
      <c r="S27" s="5">
        <f t="shared" si="13"/>
        <v>0</v>
      </c>
      <c r="T27" s="5">
        <f t="shared" si="13"/>
        <v>0</v>
      </c>
      <c r="U27" s="6">
        <f t="shared" si="13"/>
        <v>0</v>
      </c>
    </row>
    <row r="28" spans="1:21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5"/>
      <c r="N28" s="4"/>
      <c r="O28" s="5"/>
      <c r="P28" s="5"/>
      <c r="Q28" s="5"/>
      <c r="R28" s="4"/>
      <c r="S28" s="5"/>
      <c r="T28" s="5"/>
      <c r="U28" s="6"/>
    </row>
    <row r="29" spans="1:21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/>
      <c r="K29" s="11"/>
      <c r="L29" s="11"/>
      <c r="M29" s="11"/>
      <c r="N29" s="10"/>
      <c r="O29" s="11"/>
      <c r="P29" s="11"/>
      <c r="Q29" s="11"/>
      <c r="R29" s="10">
        <f>SUM(B29,F29,J29,N29)*5</f>
        <v>0</v>
      </c>
      <c r="S29" s="11">
        <f t="shared" ref="S29:U29" si="14">SUM(C29,G29,K29,O29)*5</f>
        <v>0</v>
      </c>
      <c r="T29" s="11">
        <f t="shared" si="14"/>
        <v>0</v>
      </c>
      <c r="U29" s="12">
        <f t="shared" si="14"/>
        <v>0</v>
      </c>
    </row>
    <row r="30" spans="1:21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5"/>
      <c r="N30" s="4"/>
      <c r="O30" s="5"/>
      <c r="P30" s="5"/>
      <c r="Q30" s="5"/>
      <c r="R30" s="4"/>
      <c r="S30" s="5"/>
      <c r="T30" s="5"/>
      <c r="U30" s="6"/>
    </row>
    <row r="31" spans="1:21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1"/>
      <c r="N31" s="10"/>
      <c r="O31" s="11"/>
      <c r="P31" s="11"/>
      <c r="Q31" s="11"/>
      <c r="R31" s="10"/>
      <c r="S31" s="11"/>
      <c r="T31" s="11"/>
      <c r="U31" s="12"/>
    </row>
    <row r="32" spans="1:21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/>
      <c r="K32" s="5"/>
      <c r="L32" s="5"/>
      <c r="M32" s="5"/>
      <c r="N32" s="4"/>
      <c r="O32" s="5"/>
      <c r="P32" s="5"/>
      <c r="Q32" s="5"/>
      <c r="R32" s="4">
        <f>SUM(B32,F32,J32,N32)*3</f>
        <v>0</v>
      </c>
      <c r="S32" s="5">
        <f t="shared" ref="S32:U32" si="15">SUM(C32,G32,K32,O32)*3</f>
        <v>0</v>
      </c>
      <c r="T32" s="5">
        <f t="shared" si="15"/>
        <v>0</v>
      </c>
      <c r="U32" s="6">
        <f t="shared" si="15"/>
        <v>0</v>
      </c>
    </row>
    <row r="33" spans="1:21">
      <c r="A33" s="17" t="s">
        <v>27</v>
      </c>
      <c r="B33" s="1">
        <v>1</v>
      </c>
      <c r="C33" s="1"/>
      <c r="D33" s="1"/>
      <c r="E33" s="1"/>
      <c r="F33" s="4"/>
      <c r="G33" s="5"/>
      <c r="H33" s="5"/>
      <c r="I33" s="5"/>
      <c r="J33" s="4"/>
      <c r="K33" s="5"/>
      <c r="L33" s="5"/>
      <c r="M33" s="5"/>
      <c r="N33" s="4"/>
      <c r="O33" s="5"/>
      <c r="P33" s="5"/>
      <c r="Q33" s="5"/>
      <c r="R33" s="4">
        <f>SUM(B33,F33,J33,N33)*4</f>
        <v>4</v>
      </c>
      <c r="S33" s="5">
        <f t="shared" ref="S33:U34" si="16">SUM(C33,G33,K33,O33)*4</f>
        <v>0</v>
      </c>
      <c r="T33" s="5">
        <f t="shared" si="16"/>
        <v>0</v>
      </c>
      <c r="U33" s="6">
        <f t="shared" si="16"/>
        <v>0</v>
      </c>
    </row>
    <row r="34" spans="1:21">
      <c r="A34" s="16" t="s">
        <v>28</v>
      </c>
      <c r="B34" s="1">
        <v>126</v>
      </c>
      <c r="C34" s="1">
        <v>2</v>
      </c>
      <c r="D34" s="1"/>
      <c r="E34" s="1">
        <v>1</v>
      </c>
      <c r="F34" s="4"/>
      <c r="G34" s="5"/>
      <c r="H34" s="5"/>
      <c r="I34" s="5"/>
      <c r="J34" s="4"/>
      <c r="K34" s="5"/>
      <c r="L34" s="5"/>
      <c r="M34" s="5"/>
      <c r="N34" s="4"/>
      <c r="O34" s="5"/>
      <c r="P34" s="5"/>
      <c r="Q34" s="5"/>
      <c r="R34" s="4">
        <f t="shared" ref="R34:U58" si="17">SUM(B34,F34,J34,N34)*4</f>
        <v>504</v>
      </c>
      <c r="S34" s="5">
        <f t="shared" si="16"/>
        <v>8</v>
      </c>
      <c r="T34" s="5">
        <f t="shared" si="16"/>
        <v>0</v>
      </c>
      <c r="U34" s="6">
        <f t="shared" si="16"/>
        <v>4</v>
      </c>
    </row>
    <row r="35" spans="1:21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5"/>
      <c r="N35" s="4"/>
      <c r="O35" s="5"/>
      <c r="P35" s="5"/>
      <c r="Q35" s="5"/>
      <c r="R35" s="4"/>
      <c r="S35" s="5"/>
      <c r="T35" s="5"/>
      <c r="U35" s="6"/>
    </row>
    <row r="36" spans="1:21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1"/>
      <c r="N36" s="10"/>
      <c r="O36" s="11"/>
      <c r="P36" s="11"/>
      <c r="Q36" s="11"/>
      <c r="R36" s="10"/>
      <c r="S36" s="11"/>
      <c r="T36" s="11"/>
      <c r="U36" s="12"/>
    </row>
    <row r="37" spans="1:21">
      <c r="A37" s="16" t="s">
        <v>0</v>
      </c>
      <c r="B37" s="1">
        <v>76</v>
      </c>
      <c r="C37" s="1">
        <v>14</v>
      </c>
      <c r="D37" s="1">
        <v>27</v>
      </c>
      <c r="E37" s="1">
        <v>42</v>
      </c>
      <c r="F37" s="4"/>
      <c r="G37" s="5"/>
      <c r="H37" s="5"/>
      <c r="I37" s="5"/>
      <c r="J37" s="4"/>
      <c r="K37" s="5"/>
      <c r="L37" s="5"/>
      <c r="M37" s="5"/>
      <c r="N37" s="4"/>
      <c r="O37" s="5"/>
      <c r="P37" s="5"/>
      <c r="Q37" s="5"/>
      <c r="R37" s="4">
        <f t="shared" si="17"/>
        <v>304</v>
      </c>
      <c r="S37" s="5">
        <f t="shared" si="17"/>
        <v>56</v>
      </c>
      <c r="T37" s="5">
        <f t="shared" si="17"/>
        <v>108</v>
      </c>
      <c r="U37" s="6">
        <f t="shared" si="17"/>
        <v>168</v>
      </c>
    </row>
    <row r="38" spans="1:21">
      <c r="A38" s="16" t="s">
        <v>30</v>
      </c>
      <c r="B38" s="1"/>
      <c r="C38" s="1"/>
      <c r="D38" s="1"/>
      <c r="E38" s="1"/>
      <c r="F38" s="4"/>
      <c r="G38" s="5"/>
      <c r="H38" s="5"/>
      <c r="I38" s="5"/>
      <c r="J38" s="4"/>
      <c r="K38" s="5"/>
      <c r="L38" s="5"/>
      <c r="M38" s="5"/>
      <c r="N38" s="4"/>
      <c r="O38" s="5"/>
      <c r="P38" s="5"/>
      <c r="Q38" s="5"/>
      <c r="R38" s="4">
        <f t="shared" si="17"/>
        <v>0</v>
      </c>
      <c r="S38" s="5">
        <f t="shared" si="17"/>
        <v>0</v>
      </c>
      <c r="T38" s="5">
        <f t="shared" si="17"/>
        <v>0</v>
      </c>
      <c r="U38" s="6">
        <f t="shared" si="17"/>
        <v>0</v>
      </c>
    </row>
    <row r="39" spans="1:21">
      <c r="A39" s="16" t="s">
        <v>31</v>
      </c>
      <c r="B39" s="1">
        <v>7</v>
      </c>
      <c r="C39" s="1"/>
      <c r="D39" s="1"/>
      <c r="E39" s="1"/>
      <c r="F39" s="4"/>
      <c r="G39" s="5"/>
      <c r="H39" s="5"/>
      <c r="I39" s="5"/>
      <c r="J39" s="4"/>
      <c r="K39" s="5"/>
      <c r="L39" s="5"/>
      <c r="M39" s="5"/>
      <c r="N39" s="4"/>
      <c r="O39" s="5"/>
      <c r="P39" s="5"/>
      <c r="Q39" s="5"/>
      <c r="R39" s="4">
        <f>SUM(B39,F39,J39,N39)*3</f>
        <v>21</v>
      </c>
      <c r="S39" s="5">
        <f t="shared" ref="S39:U39" si="18">SUM(C39,G39,K39,O39)*3</f>
        <v>0</v>
      </c>
      <c r="T39" s="5">
        <f t="shared" si="18"/>
        <v>0</v>
      </c>
      <c r="U39" s="6">
        <f t="shared" si="18"/>
        <v>0</v>
      </c>
    </row>
    <row r="40" spans="1:21">
      <c r="A40" s="16" t="s">
        <v>32</v>
      </c>
      <c r="B40" s="1"/>
      <c r="C40" s="1">
        <v>6</v>
      </c>
      <c r="D40" s="1"/>
      <c r="E40" s="1">
        <v>5</v>
      </c>
      <c r="F40" s="4"/>
      <c r="G40" s="5"/>
      <c r="H40" s="5"/>
      <c r="I40" s="5"/>
      <c r="J40" s="4"/>
      <c r="K40" s="5"/>
      <c r="L40" s="5"/>
      <c r="M40" s="5"/>
      <c r="N40" s="4"/>
      <c r="O40" s="5"/>
      <c r="P40" s="5"/>
      <c r="Q40" s="5"/>
      <c r="R40" s="4">
        <f>SUM(B40,F40,J40,N40)*6</f>
        <v>0</v>
      </c>
      <c r="S40" s="5">
        <f t="shared" ref="S40:U40" si="19">SUM(C40,G40,K40,O40)*6</f>
        <v>36</v>
      </c>
      <c r="T40" s="5">
        <f t="shared" si="19"/>
        <v>0</v>
      </c>
      <c r="U40" s="6">
        <f t="shared" si="19"/>
        <v>30</v>
      </c>
    </row>
    <row r="41" spans="1:21">
      <c r="A41" s="16" t="s">
        <v>33</v>
      </c>
      <c r="B41" s="1">
        <v>3</v>
      </c>
      <c r="C41" s="1"/>
      <c r="D41" s="1">
        <v>3</v>
      </c>
      <c r="E41" s="1"/>
      <c r="F41" s="4"/>
      <c r="G41" s="5"/>
      <c r="H41" s="5"/>
      <c r="I41" s="5"/>
      <c r="J41" s="4"/>
      <c r="K41" s="5"/>
      <c r="L41" s="5"/>
      <c r="M41" s="5"/>
      <c r="N41" s="4"/>
      <c r="O41" s="5"/>
      <c r="P41" s="5"/>
      <c r="Q41" s="5"/>
      <c r="R41" s="4">
        <f>SUM(B41,F41,J41,N41)*1</f>
        <v>3</v>
      </c>
      <c r="S41" s="5">
        <f t="shared" ref="S41:U41" si="20">SUM(C41,G41,K41,O41)*1</f>
        <v>0</v>
      </c>
      <c r="T41" s="5">
        <f t="shared" si="20"/>
        <v>3</v>
      </c>
      <c r="U41" s="6">
        <f t="shared" si="20"/>
        <v>0</v>
      </c>
    </row>
    <row r="42" spans="1:21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/>
      <c r="K42" s="5"/>
      <c r="L42" s="5"/>
      <c r="M42" s="5"/>
      <c r="N42" s="4"/>
      <c r="O42" s="5"/>
      <c r="P42" s="5"/>
      <c r="Q42" s="5"/>
      <c r="R42" s="4">
        <f>SUM(B42,F42,J42,N42)*3</f>
        <v>0</v>
      </c>
      <c r="S42" s="5">
        <f t="shared" ref="S42:U42" si="21">SUM(C42,G42,K42,O42)*3</f>
        <v>0</v>
      </c>
      <c r="T42" s="5">
        <f t="shared" si="21"/>
        <v>0</v>
      </c>
      <c r="U42" s="6">
        <f t="shared" si="21"/>
        <v>0</v>
      </c>
    </row>
    <row r="43" spans="1:21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/>
      <c r="K43" s="5"/>
      <c r="L43" s="5"/>
      <c r="M43" s="5"/>
      <c r="N43" s="4"/>
      <c r="O43" s="5"/>
      <c r="P43" s="5"/>
      <c r="Q43" s="5"/>
      <c r="R43" s="4">
        <f>SUM(B43,F43,J43,N43)*6</f>
        <v>0</v>
      </c>
      <c r="S43" s="5">
        <f t="shared" ref="S43:U43" si="22">SUM(C43,G43,K43,O43)*6</f>
        <v>0</v>
      </c>
      <c r="T43" s="5">
        <f t="shared" si="22"/>
        <v>0</v>
      </c>
      <c r="U43" s="6">
        <f t="shared" si="22"/>
        <v>0</v>
      </c>
    </row>
    <row r="44" spans="1:21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5"/>
      <c r="N44" s="4"/>
      <c r="O44" s="5"/>
      <c r="P44" s="5"/>
      <c r="Q44" s="5"/>
      <c r="R44" s="4"/>
      <c r="S44" s="5"/>
      <c r="T44" s="5"/>
      <c r="U44" s="6"/>
    </row>
    <row r="45" spans="1:21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1"/>
      <c r="N45" s="10"/>
      <c r="O45" s="11"/>
      <c r="P45" s="11"/>
      <c r="Q45" s="11"/>
      <c r="R45" s="10"/>
      <c r="S45" s="11"/>
      <c r="T45" s="11"/>
      <c r="U45" s="12"/>
    </row>
    <row r="46" spans="1:21">
      <c r="A46" s="16" t="s">
        <v>36</v>
      </c>
      <c r="B46" s="1">
        <v>13</v>
      </c>
      <c r="C46" s="1">
        <v>4</v>
      </c>
      <c r="D46" s="1">
        <v>17</v>
      </c>
      <c r="E46" s="1">
        <v>13</v>
      </c>
      <c r="F46" s="4"/>
      <c r="G46" s="5"/>
      <c r="H46" s="5"/>
      <c r="I46" s="5"/>
      <c r="J46" s="4"/>
      <c r="K46" s="5"/>
      <c r="L46" s="5"/>
      <c r="M46" s="5"/>
      <c r="N46" s="4"/>
      <c r="O46" s="5"/>
      <c r="P46" s="5"/>
      <c r="Q46" s="5"/>
      <c r="R46" s="4">
        <f>SUM(B46,F46,J46,N46)*3</f>
        <v>39</v>
      </c>
      <c r="S46" s="5">
        <f t="shared" ref="S46:U46" si="23">SUM(C46,G46,K46,O46)*3</f>
        <v>12</v>
      </c>
      <c r="T46" s="5">
        <f t="shared" si="23"/>
        <v>51</v>
      </c>
      <c r="U46" s="6">
        <f t="shared" si="23"/>
        <v>39</v>
      </c>
    </row>
    <row r="47" spans="1:21">
      <c r="A47" s="16" t="s">
        <v>37</v>
      </c>
      <c r="B47" s="1"/>
      <c r="C47" s="1"/>
      <c r="D47" s="1"/>
      <c r="E47" s="1"/>
      <c r="F47" s="4"/>
      <c r="G47" s="5"/>
      <c r="H47" s="5"/>
      <c r="I47" s="5"/>
      <c r="J47" s="4"/>
      <c r="K47" s="5"/>
      <c r="L47" s="5"/>
      <c r="M47" s="5"/>
      <c r="N47" s="4"/>
      <c r="O47" s="5"/>
      <c r="P47" s="5"/>
      <c r="Q47" s="5"/>
      <c r="R47" s="4">
        <f t="shared" si="17"/>
        <v>0</v>
      </c>
      <c r="S47" s="5">
        <f t="shared" si="17"/>
        <v>0</v>
      </c>
      <c r="T47" s="5">
        <f t="shared" si="17"/>
        <v>0</v>
      </c>
      <c r="U47" s="6">
        <f t="shared" si="17"/>
        <v>0</v>
      </c>
    </row>
    <row r="48" spans="1:21">
      <c r="A48" s="16" t="s">
        <v>38</v>
      </c>
      <c r="B48" s="1">
        <v>892</v>
      </c>
      <c r="C48" s="1">
        <v>1443</v>
      </c>
      <c r="D48" s="1">
        <v>1056</v>
      </c>
      <c r="E48" s="1">
        <v>805</v>
      </c>
      <c r="F48" s="4"/>
      <c r="G48" s="5"/>
      <c r="H48" s="5"/>
      <c r="I48" s="5"/>
      <c r="J48" s="4"/>
      <c r="K48" s="5"/>
      <c r="L48" s="5"/>
      <c r="M48" s="5"/>
      <c r="N48" s="4"/>
      <c r="O48" s="5"/>
      <c r="P48" s="5"/>
      <c r="Q48" s="5"/>
      <c r="R48" s="4">
        <f>SUM(B48,F48,J48,N48)*6</f>
        <v>5352</v>
      </c>
      <c r="S48" s="5">
        <f t="shared" ref="S48:U51" si="24">SUM(C48,G48,K48,O48)*6</f>
        <v>8658</v>
      </c>
      <c r="T48" s="5">
        <f t="shared" si="24"/>
        <v>6336</v>
      </c>
      <c r="U48" s="6">
        <f t="shared" si="24"/>
        <v>4830</v>
      </c>
    </row>
    <row r="49" spans="1:21">
      <c r="A49" s="16" t="s">
        <v>39</v>
      </c>
      <c r="B49" s="1"/>
      <c r="C49" s="1"/>
      <c r="D49" s="1"/>
      <c r="E49" s="1"/>
      <c r="F49" s="4"/>
      <c r="G49" s="5"/>
      <c r="H49" s="5"/>
      <c r="I49" s="5"/>
      <c r="J49" s="4"/>
      <c r="K49" s="5"/>
      <c r="L49" s="5"/>
      <c r="M49" s="5"/>
      <c r="N49" s="4"/>
      <c r="O49" s="5"/>
      <c r="P49" s="5"/>
      <c r="Q49" s="5"/>
      <c r="R49" s="4">
        <f>SUM(B49,F49,J49,N49)*6</f>
        <v>0</v>
      </c>
      <c r="S49" s="5">
        <f t="shared" si="24"/>
        <v>0</v>
      </c>
      <c r="T49" s="5">
        <f t="shared" si="24"/>
        <v>0</v>
      </c>
      <c r="U49" s="6">
        <f t="shared" si="24"/>
        <v>0</v>
      </c>
    </row>
    <row r="50" spans="1:21">
      <c r="A50" s="16" t="s">
        <v>40</v>
      </c>
      <c r="B50" s="1">
        <v>4</v>
      </c>
      <c r="C50" s="1">
        <v>55</v>
      </c>
      <c r="D50" s="1">
        <v>4</v>
      </c>
      <c r="E50" s="1">
        <v>4</v>
      </c>
      <c r="F50" s="4"/>
      <c r="G50" s="5"/>
      <c r="H50" s="5"/>
      <c r="I50" s="5"/>
      <c r="J50" s="4"/>
      <c r="K50" s="5"/>
      <c r="L50" s="5"/>
      <c r="M50" s="5"/>
      <c r="N50" s="4"/>
      <c r="O50" s="5"/>
      <c r="P50" s="5"/>
      <c r="Q50" s="5"/>
      <c r="R50" s="4">
        <f>SUM(B50,F50,J50,N50)*6</f>
        <v>24</v>
      </c>
      <c r="S50" s="5">
        <f t="shared" si="24"/>
        <v>330</v>
      </c>
      <c r="T50" s="5">
        <f t="shared" si="24"/>
        <v>24</v>
      </c>
      <c r="U50" s="6">
        <f t="shared" si="24"/>
        <v>24</v>
      </c>
    </row>
    <row r="51" spans="1:21">
      <c r="A51" s="16" t="s">
        <v>41</v>
      </c>
      <c r="B51" s="1">
        <v>9</v>
      </c>
      <c r="C51" s="1"/>
      <c r="D51" s="1"/>
      <c r="E51" s="1"/>
      <c r="F51" s="4"/>
      <c r="G51" s="5"/>
      <c r="H51" s="5"/>
      <c r="I51" s="5"/>
      <c r="J51" s="4"/>
      <c r="K51" s="5"/>
      <c r="L51" s="5"/>
      <c r="M51" s="5"/>
      <c r="N51" s="4"/>
      <c r="O51" s="5"/>
      <c r="P51" s="5"/>
      <c r="Q51" s="5"/>
      <c r="R51" s="4">
        <f>SUM(B51,F51,J51,N51)*6</f>
        <v>54</v>
      </c>
      <c r="S51" s="5">
        <f t="shared" si="24"/>
        <v>0</v>
      </c>
      <c r="T51" s="5">
        <f t="shared" si="24"/>
        <v>0</v>
      </c>
      <c r="U51" s="6">
        <f t="shared" si="24"/>
        <v>0</v>
      </c>
    </row>
    <row r="52" spans="1:21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/>
      <c r="K52" s="5"/>
      <c r="L52" s="5"/>
      <c r="M52" s="5"/>
      <c r="N52" s="4"/>
      <c r="O52" s="5"/>
      <c r="P52" s="5"/>
      <c r="Q52" s="5"/>
      <c r="R52" s="4">
        <f>SUM(B52,F52,J52,N52)*8</f>
        <v>0</v>
      </c>
      <c r="S52" s="5">
        <f t="shared" ref="S52:U52" si="25">SUM(C52,G52,K52,O52)*8</f>
        <v>0</v>
      </c>
      <c r="T52" s="5">
        <f t="shared" si="25"/>
        <v>0</v>
      </c>
      <c r="U52" s="6">
        <f t="shared" si="25"/>
        <v>0</v>
      </c>
    </row>
    <row r="53" spans="1:21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5"/>
      <c r="N53" s="4"/>
      <c r="O53" s="5"/>
      <c r="P53" s="5"/>
      <c r="Q53" s="5"/>
      <c r="R53" s="4"/>
      <c r="S53" s="5"/>
      <c r="T53" s="5"/>
      <c r="U53" s="6"/>
    </row>
    <row r="54" spans="1:21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1"/>
      <c r="N54" s="10"/>
      <c r="O54" s="11"/>
      <c r="P54" s="11"/>
      <c r="Q54" s="11"/>
      <c r="R54" s="10"/>
      <c r="S54" s="11"/>
      <c r="T54" s="11"/>
      <c r="U54" s="12"/>
    </row>
    <row r="55" spans="1:21">
      <c r="A55" s="16" t="s">
        <v>43</v>
      </c>
      <c r="B55" s="1">
        <v>327</v>
      </c>
      <c r="C55" s="1">
        <v>239</v>
      </c>
      <c r="D55" s="1">
        <v>500</v>
      </c>
      <c r="E55" s="1">
        <v>200</v>
      </c>
      <c r="F55" s="4"/>
      <c r="G55" s="5"/>
      <c r="H55" s="5"/>
      <c r="I55" s="5"/>
      <c r="J55" s="4"/>
      <c r="K55" s="5"/>
      <c r="L55" s="5"/>
      <c r="M55" s="5"/>
      <c r="N55" s="4"/>
      <c r="O55" s="5"/>
      <c r="P55" s="5"/>
      <c r="Q55" s="5"/>
      <c r="R55" s="4">
        <f>SUM(B55,F55,J55,N55)*6</f>
        <v>1962</v>
      </c>
      <c r="S55" s="5">
        <f t="shared" ref="S55:U56" si="26">SUM(C55,G55,K55,O55)*6</f>
        <v>1434</v>
      </c>
      <c r="T55" s="5">
        <f t="shared" si="26"/>
        <v>3000</v>
      </c>
      <c r="U55" s="6">
        <f t="shared" si="26"/>
        <v>1200</v>
      </c>
    </row>
    <row r="56" spans="1:21">
      <c r="A56" s="16" t="s">
        <v>44</v>
      </c>
      <c r="B56" s="1"/>
      <c r="C56" s="1"/>
      <c r="D56" s="1"/>
      <c r="E56" s="1"/>
      <c r="F56" s="4"/>
      <c r="G56" s="5"/>
      <c r="H56" s="5"/>
      <c r="I56" s="5"/>
      <c r="J56" s="4"/>
      <c r="K56" s="5"/>
      <c r="L56" s="5"/>
      <c r="M56" s="5"/>
      <c r="N56" s="4"/>
      <c r="O56" s="5"/>
      <c r="P56" s="5"/>
      <c r="Q56" s="5"/>
      <c r="R56" s="4">
        <f>SUM(B56,F56,J56,N56)*6</f>
        <v>0</v>
      </c>
      <c r="S56" s="5">
        <f t="shared" si="26"/>
        <v>0</v>
      </c>
      <c r="T56" s="5">
        <f t="shared" si="26"/>
        <v>0</v>
      </c>
      <c r="U56" s="6">
        <f t="shared" si="26"/>
        <v>0</v>
      </c>
    </row>
    <row r="57" spans="1:21">
      <c r="A57" s="16" t="s">
        <v>45</v>
      </c>
      <c r="B57" s="1"/>
      <c r="C57" s="1">
        <v>1</v>
      </c>
      <c r="D57" s="1"/>
      <c r="E57" s="1"/>
      <c r="F57" s="4"/>
      <c r="G57" s="5"/>
      <c r="H57" s="5"/>
      <c r="I57" s="5"/>
      <c r="J57" s="4"/>
      <c r="K57" s="5"/>
      <c r="L57" s="5"/>
      <c r="M57" s="5"/>
      <c r="N57" s="4"/>
      <c r="O57" s="5"/>
      <c r="P57" s="5"/>
      <c r="Q57" s="5"/>
      <c r="R57" s="4">
        <f>SUM(B57,F57,J57,N57)*8</f>
        <v>0</v>
      </c>
      <c r="S57" s="5">
        <f t="shared" ref="S57:U57" si="27">SUM(C57,G57,K57,O57)*8</f>
        <v>8</v>
      </c>
      <c r="T57" s="5">
        <f t="shared" si="27"/>
        <v>0</v>
      </c>
      <c r="U57" s="6">
        <f t="shared" si="27"/>
        <v>0</v>
      </c>
    </row>
    <row r="58" spans="1:21">
      <c r="A58" s="16" t="s">
        <v>46</v>
      </c>
      <c r="B58" s="1"/>
      <c r="C58" s="1"/>
      <c r="D58" s="1"/>
      <c r="E58" s="1"/>
      <c r="F58" s="4"/>
      <c r="G58" s="5"/>
      <c r="H58" s="5"/>
      <c r="I58" s="5"/>
      <c r="J58" s="4"/>
      <c r="K58" s="5"/>
      <c r="L58" s="5"/>
      <c r="M58" s="5"/>
      <c r="N58" s="4"/>
      <c r="O58" s="5"/>
      <c r="P58" s="5"/>
      <c r="Q58" s="5"/>
      <c r="R58" s="4">
        <f t="shared" si="17"/>
        <v>0</v>
      </c>
      <c r="S58" s="5">
        <f t="shared" si="17"/>
        <v>0</v>
      </c>
      <c r="T58" s="5">
        <f t="shared" si="17"/>
        <v>0</v>
      </c>
      <c r="U58" s="6">
        <f t="shared" si="17"/>
        <v>0</v>
      </c>
    </row>
    <row r="59" spans="1:21">
      <c r="A59" s="16" t="s">
        <v>47</v>
      </c>
      <c r="B59" s="1">
        <v>53</v>
      </c>
      <c r="C59" s="1">
        <v>45</v>
      </c>
      <c r="D59" s="1">
        <v>58</v>
      </c>
      <c r="E59" s="1">
        <v>34</v>
      </c>
      <c r="F59" s="4"/>
      <c r="G59" s="5"/>
      <c r="H59" s="5"/>
      <c r="I59" s="5"/>
      <c r="J59" s="4"/>
      <c r="K59" s="5"/>
      <c r="L59" s="5"/>
      <c r="M59" s="5"/>
      <c r="N59" s="4"/>
      <c r="O59" s="5"/>
      <c r="P59" s="5"/>
      <c r="Q59" s="5"/>
      <c r="R59" s="4">
        <f>SUM(B59,F59,J59,N59)*8</f>
        <v>424</v>
      </c>
      <c r="S59" s="5">
        <f t="shared" ref="S59:U59" si="28">SUM(C59,G59,K59,O59)*8</f>
        <v>360</v>
      </c>
      <c r="T59" s="5">
        <f t="shared" si="28"/>
        <v>464</v>
      </c>
      <c r="U59" s="6">
        <f t="shared" si="28"/>
        <v>272</v>
      </c>
    </row>
    <row r="60" spans="1:21">
      <c r="A60" s="16" t="s">
        <v>48</v>
      </c>
      <c r="B60" s="1"/>
      <c r="C60" s="1">
        <v>1</v>
      </c>
      <c r="D60" s="1"/>
      <c r="E60" s="1"/>
      <c r="F60" s="4"/>
      <c r="G60" s="5"/>
      <c r="H60" s="5"/>
      <c r="I60" s="5"/>
      <c r="J60" s="4"/>
      <c r="K60" s="5"/>
      <c r="L60" s="5"/>
      <c r="M60" s="5"/>
      <c r="N60" s="4"/>
      <c r="O60" s="5"/>
      <c r="P60" s="5"/>
      <c r="Q60" s="5"/>
      <c r="R60" s="4">
        <f>SUM(B60,F60,J60,N60)*7</f>
        <v>0</v>
      </c>
      <c r="S60" s="5">
        <f t="shared" ref="S60:U61" si="29">SUM(C60,G60,K60,O60)*7</f>
        <v>7</v>
      </c>
      <c r="T60" s="5">
        <f t="shared" si="29"/>
        <v>0</v>
      </c>
      <c r="U60" s="6">
        <f t="shared" si="29"/>
        <v>0</v>
      </c>
    </row>
    <row r="61" spans="1:21">
      <c r="A61" s="16" t="s">
        <v>98</v>
      </c>
      <c r="B61" s="1">
        <v>6</v>
      </c>
      <c r="C61" s="1">
        <v>1</v>
      </c>
      <c r="D61" s="1"/>
      <c r="E61" s="1"/>
      <c r="F61" s="4"/>
      <c r="G61" s="5"/>
      <c r="H61" s="5"/>
      <c r="I61" s="5"/>
      <c r="J61" s="4"/>
      <c r="K61" s="5"/>
      <c r="L61" s="5"/>
      <c r="M61" s="5"/>
      <c r="N61" s="4"/>
      <c r="O61" s="5"/>
      <c r="P61" s="5"/>
      <c r="Q61" s="5"/>
      <c r="R61" s="4">
        <f>SUM(B61,F61,J61,N61)*7</f>
        <v>42</v>
      </c>
      <c r="S61" s="5">
        <f t="shared" si="29"/>
        <v>7</v>
      </c>
      <c r="T61" s="5">
        <f t="shared" si="29"/>
        <v>0</v>
      </c>
      <c r="U61" s="6">
        <f t="shared" si="29"/>
        <v>0</v>
      </c>
    </row>
    <row r="62" spans="1:21">
      <c r="A62" s="16" t="s">
        <v>50</v>
      </c>
      <c r="B62" s="1"/>
      <c r="C62" s="1"/>
      <c r="D62" s="1"/>
      <c r="E62" s="1">
        <v>1</v>
      </c>
      <c r="F62" s="4"/>
      <c r="G62" s="5"/>
      <c r="H62" s="5"/>
      <c r="I62" s="5"/>
      <c r="J62" s="4"/>
      <c r="K62" s="5"/>
      <c r="L62" s="5"/>
      <c r="M62" s="5"/>
      <c r="N62" s="4"/>
      <c r="O62" s="5"/>
      <c r="P62" s="5"/>
      <c r="Q62" s="5"/>
      <c r="R62" s="4">
        <f>SUM(B62,F62,J62,N62)*8</f>
        <v>0</v>
      </c>
      <c r="S62" s="5">
        <f t="shared" ref="S62:U62" si="30">SUM(C62,G62,K62,O62)*8</f>
        <v>0</v>
      </c>
      <c r="T62" s="5">
        <f t="shared" si="30"/>
        <v>0</v>
      </c>
      <c r="U62" s="6">
        <f t="shared" si="30"/>
        <v>8</v>
      </c>
    </row>
    <row r="63" spans="1:21">
      <c r="A63" s="16" t="s">
        <v>70</v>
      </c>
      <c r="B63" s="1">
        <v>3</v>
      </c>
      <c r="C63" s="1">
        <v>2</v>
      </c>
      <c r="D63" s="1">
        <v>1</v>
      </c>
      <c r="E63" s="1"/>
      <c r="F63" s="4"/>
      <c r="G63" s="5"/>
      <c r="H63" s="5"/>
      <c r="I63" s="5"/>
      <c r="J63" s="4"/>
      <c r="K63" s="5"/>
      <c r="L63" s="5"/>
      <c r="M63" s="5"/>
      <c r="N63" s="4"/>
      <c r="O63" s="5"/>
      <c r="P63" s="5"/>
      <c r="Q63" s="5"/>
      <c r="R63" s="4">
        <f>SUM(B63,F63,J63,N63)*5</f>
        <v>15</v>
      </c>
      <c r="S63" s="5">
        <f t="shared" ref="S63:U63" si="31">SUM(C63,G63,K63,O63)*5</f>
        <v>10</v>
      </c>
      <c r="T63" s="5">
        <f t="shared" si="31"/>
        <v>5</v>
      </c>
      <c r="U63" s="6">
        <f t="shared" si="31"/>
        <v>0</v>
      </c>
    </row>
    <row r="64" spans="1:21">
      <c r="A64" s="16" t="s">
        <v>103</v>
      </c>
      <c r="B64" s="1"/>
      <c r="C64" s="1"/>
      <c r="D64" s="1">
        <v>1</v>
      </c>
      <c r="E64" s="6"/>
      <c r="F64" s="4"/>
      <c r="G64" s="5"/>
      <c r="H64" s="5"/>
      <c r="I64" s="5"/>
      <c r="J64" s="4"/>
      <c r="K64" s="5"/>
      <c r="L64" s="5"/>
      <c r="M64" s="5"/>
      <c r="N64" s="4"/>
      <c r="O64" s="5"/>
      <c r="P64" s="5"/>
      <c r="Q64" s="5"/>
      <c r="R64" s="4">
        <f>SUM(B64,F64,J64,N64)*8</f>
        <v>0</v>
      </c>
      <c r="S64" s="5">
        <f t="shared" ref="S64:U64" si="32">SUM(C64,G64,K64,O64)*8</f>
        <v>0</v>
      </c>
      <c r="T64" s="5">
        <f t="shared" si="32"/>
        <v>8</v>
      </c>
      <c r="U64" s="6">
        <f t="shared" si="32"/>
        <v>0</v>
      </c>
    </row>
    <row r="65" spans="1:21">
      <c r="A65" s="16" t="s">
        <v>69</v>
      </c>
      <c r="B65" s="1">
        <v>2</v>
      </c>
      <c r="C65" s="1"/>
      <c r="D65" s="1">
        <v>2</v>
      </c>
      <c r="E65" s="1"/>
      <c r="F65" s="4"/>
      <c r="G65" s="5"/>
      <c r="H65" s="5"/>
      <c r="I65" s="5"/>
      <c r="J65" s="4"/>
      <c r="K65" s="5"/>
      <c r="L65" s="5"/>
      <c r="M65" s="5"/>
      <c r="N65" s="4"/>
      <c r="O65" s="5"/>
      <c r="P65" s="5"/>
      <c r="Q65" s="5"/>
      <c r="R65" s="4">
        <f>SUM(B65,F65,J65,N65)*6</f>
        <v>12</v>
      </c>
      <c r="S65" s="5">
        <f t="shared" ref="S65:U67" si="33">SUM(C65,G65,K65,O65)*6</f>
        <v>0</v>
      </c>
      <c r="T65" s="5">
        <f t="shared" si="33"/>
        <v>12</v>
      </c>
      <c r="U65" s="6">
        <f t="shared" si="33"/>
        <v>0</v>
      </c>
    </row>
    <row r="66" spans="1:21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/>
      <c r="K66" s="5"/>
      <c r="L66" s="5"/>
      <c r="M66" s="5"/>
      <c r="N66" s="4"/>
      <c r="O66" s="5"/>
      <c r="P66" s="5"/>
      <c r="Q66" s="5"/>
      <c r="R66" s="4">
        <f>SUM(B66,F66,J66,N66)*6</f>
        <v>0</v>
      </c>
      <c r="S66" s="5">
        <f t="shared" si="33"/>
        <v>0</v>
      </c>
      <c r="T66" s="5">
        <f t="shared" si="33"/>
        <v>0</v>
      </c>
      <c r="U66" s="6">
        <f t="shared" si="33"/>
        <v>0</v>
      </c>
    </row>
    <row r="67" spans="1:21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/>
      <c r="K67" s="5"/>
      <c r="L67" s="5"/>
      <c r="M67" s="5"/>
      <c r="N67" s="4"/>
      <c r="O67" s="5"/>
      <c r="P67" s="5"/>
      <c r="Q67" s="5"/>
      <c r="R67" s="4">
        <f>SUM(B67,F67,J67,N67)*6</f>
        <v>0</v>
      </c>
      <c r="S67" s="5">
        <f t="shared" si="33"/>
        <v>0</v>
      </c>
      <c r="T67" s="5">
        <f t="shared" si="33"/>
        <v>0</v>
      </c>
      <c r="U67" s="6">
        <f t="shared" si="33"/>
        <v>0</v>
      </c>
    </row>
    <row r="68" spans="1:21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/>
      <c r="K68" s="5"/>
      <c r="L68" s="5"/>
      <c r="M68" s="5"/>
      <c r="N68" s="4"/>
      <c r="O68" s="5"/>
      <c r="P68" s="5"/>
      <c r="Q68" s="5"/>
      <c r="R68" s="4">
        <f>SUM(B68,F68,J68,N68)*8</f>
        <v>0</v>
      </c>
      <c r="S68" s="5">
        <f t="shared" ref="S68:U68" si="34">SUM(C68,G68,K68,O68)*8</f>
        <v>0</v>
      </c>
      <c r="T68" s="5">
        <f t="shared" si="34"/>
        <v>0</v>
      </c>
      <c r="U68" s="6">
        <f t="shared" si="34"/>
        <v>0</v>
      </c>
    </row>
    <row r="69" spans="1:21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/>
      <c r="K69" s="5"/>
      <c r="L69" s="5"/>
      <c r="M69" s="5"/>
      <c r="N69" s="4"/>
      <c r="O69" s="5"/>
      <c r="P69" s="5"/>
      <c r="Q69" s="5"/>
      <c r="R69" s="4">
        <f>SUM(B69,F69,J69,N69)*6</f>
        <v>0</v>
      </c>
      <c r="S69" s="5">
        <f t="shared" ref="S69:U69" si="35">SUM(C69,G69,K69,O69)*6</f>
        <v>0</v>
      </c>
      <c r="T69" s="5">
        <f t="shared" si="35"/>
        <v>0</v>
      </c>
      <c r="U69" s="6">
        <f t="shared" si="35"/>
        <v>0</v>
      </c>
    </row>
    <row r="70" spans="1:21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5"/>
      <c r="N70" s="4"/>
      <c r="O70" s="5"/>
      <c r="P70" s="5"/>
      <c r="Q70" s="5"/>
      <c r="R70" s="4">
        <f>SUM(B70,F70,J70,N70)*8</f>
        <v>0</v>
      </c>
      <c r="S70" s="5">
        <f t="shared" ref="S70:U71" si="36">SUM(C70,G70,K70,O70)*8</f>
        <v>0</v>
      </c>
      <c r="T70" s="5">
        <f t="shared" si="36"/>
        <v>0</v>
      </c>
      <c r="U70" s="6">
        <f t="shared" si="36"/>
        <v>0</v>
      </c>
    </row>
    <row r="71" spans="1:21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/>
      <c r="K71" s="5"/>
      <c r="L71" s="5"/>
      <c r="M71" s="5"/>
      <c r="N71" s="4"/>
      <c r="O71" s="5"/>
      <c r="P71" s="5"/>
      <c r="Q71" s="5"/>
      <c r="R71" s="4">
        <f>SUM(B71,F71,J71,N71)*8</f>
        <v>0</v>
      </c>
      <c r="S71" s="5">
        <f t="shared" si="36"/>
        <v>0</v>
      </c>
      <c r="T71" s="5">
        <f t="shared" si="36"/>
        <v>0</v>
      </c>
      <c r="U71" s="6">
        <f t="shared" si="36"/>
        <v>0</v>
      </c>
    </row>
    <row r="72" spans="1:21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5"/>
      <c r="N72" s="4"/>
      <c r="O72" s="5"/>
      <c r="P72" s="5"/>
      <c r="Q72" s="5"/>
      <c r="R72" s="4"/>
      <c r="S72" s="5"/>
      <c r="T72" s="5"/>
      <c r="U72" s="6"/>
    </row>
    <row r="73" spans="1:21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1"/>
      <c r="N73" s="10"/>
      <c r="O73" s="11"/>
      <c r="P73" s="11"/>
      <c r="Q73" s="11"/>
      <c r="R73" s="10"/>
      <c r="S73" s="11"/>
      <c r="T73" s="11"/>
      <c r="U73" s="12"/>
    </row>
    <row r="74" spans="1:21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5"/>
      <c r="N74" s="4"/>
      <c r="O74" s="5"/>
      <c r="P74" s="5"/>
      <c r="Q74" s="5"/>
      <c r="R74" s="4"/>
      <c r="S74" s="5"/>
      <c r="T74" s="5"/>
      <c r="U74" s="6"/>
    </row>
    <row r="75" spans="1:21">
      <c r="A75" s="16" t="s">
        <v>53</v>
      </c>
      <c r="B75" s="1" t="s">
        <v>68</v>
      </c>
      <c r="C75" s="1" t="s">
        <v>68</v>
      </c>
      <c r="D75" s="1" t="s">
        <v>68</v>
      </c>
      <c r="E75" s="1" t="s">
        <v>68</v>
      </c>
      <c r="F75" s="4"/>
      <c r="G75" s="5"/>
      <c r="H75" s="5"/>
      <c r="I75" s="5"/>
      <c r="J75" s="4"/>
      <c r="K75" s="5"/>
      <c r="L75" s="5"/>
      <c r="M75" s="5"/>
      <c r="N75" s="4"/>
      <c r="O75" s="5"/>
      <c r="P75" s="5"/>
      <c r="Q75" s="5"/>
      <c r="R75" s="4"/>
      <c r="S75" s="5"/>
      <c r="T75" s="5"/>
      <c r="U75" s="6"/>
    </row>
    <row r="76" spans="1:21">
      <c r="A76" s="16" t="s">
        <v>54</v>
      </c>
      <c r="B76" s="1" t="s">
        <v>68</v>
      </c>
      <c r="C76" s="1" t="s">
        <v>68</v>
      </c>
      <c r="D76" s="1" t="s">
        <v>68</v>
      </c>
      <c r="E76" s="1" t="s">
        <v>68</v>
      </c>
      <c r="F76" s="4"/>
      <c r="G76" s="5"/>
      <c r="H76" s="5"/>
      <c r="I76" s="5"/>
      <c r="J76" s="4"/>
      <c r="K76" s="5"/>
      <c r="L76" s="5"/>
      <c r="M76" s="5"/>
      <c r="N76" s="4"/>
      <c r="O76" s="5"/>
      <c r="P76" s="5"/>
      <c r="Q76" s="5"/>
      <c r="R76" s="4"/>
      <c r="S76" s="5"/>
      <c r="T76" s="5"/>
      <c r="U76" s="6"/>
    </row>
    <row r="77" spans="1:21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5"/>
      <c r="N77" s="4"/>
      <c r="O77" s="5"/>
      <c r="P77" s="5"/>
      <c r="Q77" s="5"/>
      <c r="R77" s="4"/>
      <c r="S77" s="5"/>
      <c r="T77" s="5"/>
      <c r="U77" s="6"/>
    </row>
    <row r="78" spans="1:21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5"/>
      <c r="N78" s="4"/>
      <c r="O78" s="5"/>
      <c r="P78" s="5"/>
      <c r="Q78" s="5"/>
      <c r="R78" s="4"/>
      <c r="S78" s="5"/>
      <c r="T78" s="5"/>
      <c r="U78" s="6"/>
    </row>
    <row r="79" spans="1:21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5"/>
      <c r="N79" s="4"/>
      <c r="O79" s="5"/>
      <c r="P79" s="5"/>
      <c r="Q79" s="5"/>
      <c r="R79" s="7"/>
      <c r="S79" s="8"/>
      <c r="T79" s="8"/>
      <c r="U79" s="9"/>
    </row>
    <row r="80" spans="1:21">
      <c r="A80" s="18" t="s">
        <v>52</v>
      </c>
      <c r="B80" s="55">
        <f>SUM(B2:B72)</f>
        <v>1522</v>
      </c>
      <c r="C80" s="56">
        <f t="shared" ref="C80:U80" si="37">SUM(C2:C72)</f>
        <v>1823</v>
      </c>
      <c r="D80" s="56">
        <f t="shared" si="37"/>
        <v>1670</v>
      </c>
      <c r="E80" s="57">
        <f t="shared" si="37"/>
        <v>1114</v>
      </c>
      <c r="F80" s="37">
        <f>SUM(F2:F72)</f>
        <v>0</v>
      </c>
      <c r="G80" s="20">
        <f t="shared" si="37"/>
        <v>0</v>
      </c>
      <c r="H80" s="20">
        <f t="shared" si="37"/>
        <v>0</v>
      </c>
      <c r="I80" s="20">
        <f t="shared" si="37"/>
        <v>0</v>
      </c>
      <c r="J80" s="34">
        <f>SUM(J2:J72)</f>
        <v>0</v>
      </c>
      <c r="K80" s="35">
        <f t="shared" si="37"/>
        <v>0</v>
      </c>
      <c r="L80" s="35">
        <f t="shared" si="37"/>
        <v>0</v>
      </c>
      <c r="M80" s="36">
        <f t="shared" si="37"/>
        <v>0</v>
      </c>
      <c r="N80" s="20">
        <f t="shared" si="37"/>
        <v>0</v>
      </c>
      <c r="O80" s="20">
        <f t="shared" si="37"/>
        <v>0</v>
      </c>
      <c r="P80" s="20">
        <f t="shared" si="37"/>
        <v>0</v>
      </c>
      <c r="Q80" s="20">
        <f t="shared" si="37"/>
        <v>0</v>
      </c>
      <c r="R80" s="58">
        <f>SUM(R2:R72)</f>
        <v>8760</v>
      </c>
      <c r="S80" s="38">
        <f t="shared" si="37"/>
        <v>10976</v>
      </c>
      <c r="T80" s="38">
        <f t="shared" si="37"/>
        <v>10016</v>
      </c>
      <c r="U80" s="39">
        <f t="shared" si="37"/>
        <v>6620</v>
      </c>
    </row>
    <row r="81" spans="1:21">
      <c r="A81" s="54" t="s">
        <v>131</v>
      </c>
      <c r="B81" s="23">
        <f>SUM(B80,F80,J80,N80)</f>
        <v>1522</v>
      </c>
      <c r="C81" s="24">
        <f t="shared" ref="C81:D81" si="38">SUM(C80,G80,K80,O80)</f>
        <v>1823</v>
      </c>
      <c r="D81" s="24">
        <f t="shared" si="38"/>
        <v>1670</v>
      </c>
      <c r="E81" s="25">
        <f>SUM(E80,I80,M80,Q80)</f>
        <v>1114</v>
      </c>
    </row>
    <row r="82" spans="1:21">
      <c r="J82" s="33"/>
      <c r="K82" s="33"/>
      <c r="L82" s="33"/>
      <c r="M82" s="33"/>
      <c r="N82" s="33"/>
      <c r="P82" s="33"/>
      <c r="Q82" s="33" t="s">
        <v>92</v>
      </c>
      <c r="R82" s="22">
        <f>R80/B81</f>
        <v>5.7555847568988172</v>
      </c>
      <c r="S82" s="22">
        <f>S80/C81</f>
        <v>6.020844761382337</v>
      </c>
      <c r="T82" s="22">
        <f>T80/D81</f>
        <v>5.9976047904191621</v>
      </c>
      <c r="U82" s="22">
        <f>U80/E81</f>
        <v>5.9425493716337519</v>
      </c>
    </row>
    <row r="83" spans="1:21">
      <c r="J83" s="33"/>
      <c r="K83" s="33"/>
      <c r="L83" s="33"/>
      <c r="M83" s="33"/>
      <c r="N83" s="33"/>
      <c r="P83" s="33"/>
      <c r="Q83" s="33" t="s">
        <v>93</v>
      </c>
      <c r="R83" s="46">
        <f>AVERAGE(R82:U82)</f>
        <v>5.929145920083517</v>
      </c>
      <c r="S83" s="22"/>
      <c r="T83" s="22"/>
      <c r="U83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showRuler="0" topLeftCell="A29" workbookViewId="0">
      <selection activeCell="K60" sqref="K60"/>
    </sheetView>
  </sheetViews>
  <sheetFormatPr baseColWidth="10" defaultRowHeight="15" x14ac:dyDescent="0"/>
  <cols>
    <col min="1" max="1" width="39.6640625" customWidth="1"/>
  </cols>
  <sheetData>
    <row r="1" spans="1:21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2" t="s">
        <v>66</v>
      </c>
      <c r="J1" s="30" t="s">
        <v>71</v>
      </c>
      <c r="K1" s="31" t="s">
        <v>72</v>
      </c>
      <c r="L1" s="31" t="s">
        <v>73</v>
      </c>
      <c r="M1" s="31" t="s">
        <v>74</v>
      </c>
      <c r="N1" s="52" t="s">
        <v>75</v>
      </c>
      <c r="O1" s="50" t="s">
        <v>76</v>
      </c>
      <c r="P1" s="50" t="s">
        <v>77</v>
      </c>
      <c r="Q1" s="53" t="s">
        <v>78</v>
      </c>
      <c r="R1" s="31" t="s">
        <v>79</v>
      </c>
      <c r="S1" s="31" t="s">
        <v>80</v>
      </c>
      <c r="T1" s="31" t="s">
        <v>81</v>
      </c>
      <c r="U1" s="32" t="s">
        <v>82</v>
      </c>
    </row>
    <row r="2" spans="1:21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4"/>
      <c r="N2" s="13"/>
      <c r="O2" s="14"/>
      <c r="P2" s="14"/>
      <c r="Q2" s="15"/>
      <c r="R2" s="14"/>
      <c r="S2" s="14"/>
      <c r="T2" s="14"/>
      <c r="U2" s="15"/>
    </row>
    <row r="3" spans="1:21">
      <c r="A3" s="16" t="s">
        <v>3</v>
      </c>
      <c r="B3" s="4"/>
      <c r="C3" s="5"/>
      <c r="D3" s="5"/>
      <c r="E3" s="6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6"/>
      <c r="R3" s="5">
        <f>SUM(B3,F3,J3,N3)*3</f>
        <v>0</v>
      </c>
      <c r="S3" s="5">
        <f t="shared" ref="S3:U3" si="0">SUM(C3,G3,K3,O3)*3</f>
        <v>0</v>
      </c>
      <c r="T3" s="5">
        <f t="shared" si="0"/>
        <v>0</v>
      </c>
      <c r="U3" s="6">
        <f t="shared" si="0"/>
        <v>0</v>
      </c>
    </row>
    <row r="4" spans="1:21">
      <c r="A4" s="16" t="s">
        <v>4</v>
      </c>
      <c r="B4" s="4"/>
      <c r="C4" s="5"/>
      <c r="D4" s="5"/>
      <c r="E4" s="6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6"/>
      <c r="R4" s="5">
        <f>SUM(B4,F4,J4,N4)*2</f>
        <v>0</v>
      </c>
      <c r="S4" s="5">
        <f t="shared" ref="S4:U4" si="1">SUM(C4,G4,K4,O4)*2</f>
        <v>0</v>
      </c>
      <c r="T4" s="5">
        <f t="shared" si="1"/>
        <v>0</v>
      </c>
      <c r="U4" s="6">
        <f t="shared" si="1"/>
        <v>0</v>
      </c>
    </row>
    <row r="5" spans="1:21">
      <c r="A5" s="16" t="s">
        <v>5</v>
      </c>
      <c r="B5" s="4"/>
      <c r="C5" s="5"/>
      <c r="D5" s="5"/>
      <c r="E5" s="6"/>
      <c r="F5" s="4"/>
      <c r="G5" s="5"/>
      <c r="H5" s="5"/>
      <c r="I5" s="5"/>
      <c r="J5" s="4"/>
      <c r="K5" s="5"/>
      <c r="L5" s="5"/>
      <c r="M5" s="5"/>
      <c r="N5" s="4">
        <v>1</v>
      </c>
      <c r="O5" s="5">
        <v>2</v>
      </c>
      <c r="P5" s="5"/>
      <c r="Q5" s="6"/>
      <c r="R5" s="5">
        <f>SUM(B5,F5,J5,N5)*5</f>
        <v>5</v>
      </c>
      <c r="S5" s="5">
        <f t="shared" ref="S5:U5" si="2">SUM(C5,G5,K5,O5)*5</f>
        <v>10</v>
      </c>
      <c r="T5" s="5">
        <f t="shared" si="2"/>
        <v>0</v>
      </c>
      <c r="U5" s="6">
        <f t="shared" si="2"/>
        <v>0</v>
      </c>
    </row>
    <row r="6" spans="1:21">
      <c r="A6" s="16" t="s">
        <v>6</v>
      </c>
      <c r="B6" s="4"/>
      <c r="C6" s="5"/>
      <c r="D6" s="5"/>
      <c r="E6" s="6"/>
      <c r="F6" s="4"/>
      <c r="G6" s="5"/>
      <c r="H6" s="5"/>
      <c r="I6" s="5"/>
      <c r="J6" s="4"/>
      <c r="K6" s="5"/>
      <c r="L6" s="5"/>
      <c r="M6" s="5"/>
      <c r="N6" s="4"/>
      <c r="O6" s="5"/>
      <c r="P6" s="5"/>
      <c r="Q6" s="6"/>
      <c r="R6" s="5">
        <f t="shared" ref="R6:U6" si="3">SUM(B6,F6,J6,N6)*3</f>
        <v>0</v>
      </c>
      <c r="S6" s="5">
        <f t="shared" si="3"/>
        <v>0</v>
      </c>
      <c r="T6" s="5">
        <f t="shared" si="3"/>
        <v>0</v>
      </c>
      <c r="U6" s="6">
        <f t="shared" si="3"/>
        <v>0</v>
      </c>
    </row>
    <row r="7" spans="1:21">
      <c r="A7" s="16" t="s">
        <v>7</v>
      </c>
      <c r="B7" s="4"/>
      <c r="C7" s="5"/>
      <c r="D7" s="5"/>
      <c r="E7" s="6"/>
      <c r="F7" s="4"/>
      <c r="G7" s="5"/>
      <c r="H7" s="5"/>
      <c r="I7" s="5"/>
      <c r="J7" s="4"/>
      <c r="K7" s="5"/>
      <c r="L7" s="5"/>
      <c r="M7" s="5"/>
      <c r="N7" s="4"/>
      <c r="O7" s="5"/>
      <c r="P7" s="5"/>
      <c r="Q7" s="6"/>
      <c r="R7" s="5">
        <f>SUM(B7,F7,J7,N7)*1</f>
        <v>0</v>
      </c>
      <c r="S7" s="5">
        <f>SUM(C7,G7,K7,O7)*1</f>
        <v>0</v>
      </c>
      <c r="T7" s="5">
        <f t="shared" ref="T7:U7" si="4">SUM(D7,H7,L7,P7)*1</f>
        <v>0</v>
      </c>
      <c r="U7" s="6">
        <f t="shared" si="4"/>
        <v>0</v>
      </c>
    </row>
    <row r="8" spans="1:21">
      <c r="A8" s="16" t="s">
        <v>8</v>
      </c>
      <c r="B8" s="4"/>
      <c r="C8" s="5"/>
      <c r="D8" s="5"/>
      <c r="E8" s="6"/>
      <c r="F8" s="4"/>
      <c r="G8" s="5"/>
      <c r="H8" s="5"/>
      <c r="I8" s="5"/>
      <c r="J8" s="4"/>
      <c r="K8" s="5"/>
      <c r="L8" s="5"/>
      <c r="M8" s="5"/>
      <c r="N8" s="4"/>
      <c r="O8" s="5"/>
      <c r="P8" s="5"/>
      <c r="Q8" s="6"/>
      <c r="R8" s="5">
        <f>SUM(B8,F8,J8,N8)*4</f>
        <v>0</v>
      </c>
      <c r="S8" s="5">
        <f t="shared" ref="S8:U8" si="5">SUM(C8,G8,K8,O8)*4</f>
        <v>0</v>
      </c>
      <c r="T8" s="5">
        <f t="shared" si="5"/>
        <v>0</v>
      </c>
      <c r="U8" s="6">
        <f t="shared" si="5"/>
        <v>0</v>
      </c>
    </row>
    <row r="9" spans="1:21">
      <c r="A9" s="16" t="s">
        <v>9</v>
      </c>
      <c r="B9" s="4"/>
      <c r="C9" s="5"/>
      <c r="D9" s="5"/>
      <c r="E9" s="6"/>
      <c r="F9" s="4"/>
      <c r="G9" s="5"/>
      <c r="H9" s="5"/>
      <c r="I9" s="5"/>
      <c r="J9" s="4"/>
      <c r="K9" s="5"/>
      <c r="L9" s="5"/>
      <c r="M9" s="5"/>
      <c r="N9" s="4"/>
      <c r="O9" s="5"/>
      <c r="P9" s="5"/>
      <c r="Q9" s="6"/>
      <c r="R9" s="5">
        <f>SUM(B9,F9,J9,N9)*6</f>
        <v>0</v>
      </c>
      <c r="S9" s="5">
        <f t="shared" ref="S9:U9" si="6">SUM(C9,G9,K9,O9)*6</f>
        <v>0</v>
      </c>
      <c r="T9" s="5">
        <f t="shared" si="6"/>
        <v>0</v>
      </c>
      <c r="U9" s="6">
        <f t="shared" si="6"/>
        <v>0</v>
      </c>
    </row>
    <row r="10" spans="1:21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/>
      <c r="K10" s="5"/>
      <c r="L10" s="5"/>
      <c r="M10" s="5"/>
      <c r="N10" s="4"/>
      <c r="O10" s="5"/>
      <c r="P10" s="5"/>
      <c r="Q10" s="6"/>
      <c r="R10" s="5">
        <f>SUM(B10,F10,J10,N10)*3</f>
        <v>0</v>
      </c>
      <c r="S10" s="5">
        <f t="shared" ref="S10:U10" si="7">SUM(C10,G10,K10,O10)*3</f>
        <v>0</v>
      </c>
      <c r="T10" s="5">
        <f t="shared" si="7"/>
        <v>0</v>
      </c>
      <c r="U10" s="6">
        <f t="shared" si="7"/>
        <v>0</v>
      </c>
    </row>
    <row r="11" spans="1:21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5"/>
      <c r="N11" s="4"/>
      <c r="O11" s="5"/>
      <c r="P11" s="5"/>
      <c r="Q11" s="6"/>
      <c r="R11" s="5"/>
      <c r="S11" s="5"/>
      <c r="T11" s="5"/>
      <c r="U11" s="6"/>
    </row>
    <row r="12" spans="1:21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1"/>
      <c r="N12" s="10"/>
      <c r="O12" s="11"/>
      <c r="P12" s="11"/>
      <c r="Q12" s="12"/>
      <c r="R12" s="11"/>
      <c r="S12" s="11"/>
      <c r="T12" s="11"/>
      <c r="U12" s="12"/>
    </row>
    <row r="13" spans="1:21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/>
      <c r="K13" s="5"/>
      <c r="L13" s="5"/>
      <c r="M13" s="5"/>
      <c r="N13" s="4"/>
      <c r="O13" s="5"/>
      <c r="P13" s="5"/>
      <c r="Q13" s="6"/>
      <c r="R13" s="5">
        <f>SUM(B13,F13,J13,N13)*7</f>
        <v>0</v>
      </c>
      <c r="S13" s="5">
        <f t="shared" ref="S13:U13" si="8">SUM(C13,G13,K13,O13)*7</f>
        <v>0</v>
      </c>
      <c r="T13" s="5">
        <f t="shared" si="8"/>
        <v>0</v>
      </c>
      <c r="U13" s="6">
        <f t="shared" si="8"/>
        <v>0</v>
      </c>
    </row>
    <row r="14" spans="1:21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/>
      <c r="K14" s="5"/>
      <c r="L14" s="5"/>
      <c r="M14" s="5"/>
      <c r="N14" s="4"/>
      <c r="O14" s="5"/>
      <c r="P14" s="5"/>
      <c r="Q14" s="6"/>
      <c r="R14" s="5">
        <f>SUM(B14,F14,J14,N14)*4</f>
        <v>0</v>
      </c>
      <c r="S14" s="5">
        <f t="shared" ref="S14:U14" si="9">SUM(C14,G14,K14,O14)*4</f>
        <v>0</v>
      </c>
      <c r="T14" s="5">
        <f t="shared" si="9"/>
        <v>0</v>
      </c>
      <c r="U14" s="6">
        <f t="shared" si="9"/>
        <v>0</v>
      </c>
    </row>
    <row r="15" spans="1:21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5"/>
      <c r="N15" s="4"/>
      <c r="O15" s="5"/>
      <c r="P15" s="5"/>
      <c r="Q15" s="6"/>
      <c r="R15" s="5"/>
      <c r="S15" s="5"/>
      <c r="T15" s="5"/>
      <c r="U15" s="6"/>
    </row>
    <row r="16" spans="1:21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1"/>
      <c r="N16" s="10"/>
      <c r="O16" s="11"/>
      <c r="P16" s="11"/>
      <c r="Q16" s="12"/>
      <c r="R16" s="11"/>
      <c r="S16" s="11"/>
      <c r="T16" s="11"/>
      <c r="U16" s="12"/>
    </row>
    <row r="17" spans="1:21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/>
      <c r="K17" s="5"/>
      <c r="L17" s="5"/>
      <c r="M17" s="5"/>
      <c r="N17" s="4"/>
      <c r="O17" s="5"/>
      <c r="P17" s="5"/>
      <c r="Q17" s="6"/>
      <c r="R17" s="5">
        <f>SUM(B17,F17,J17,N17)*2</f>
        <v>0</v>
      </c>
      <c r="S17" s="5">
        <f t="shared" ref="S17:U21" si="10">SUM(C17,G17,K17,O17)*2</f>
        <v>0</v>
      </c>
      <c r="T17" s="5">
        <f t="shared" si="10"/>
        <v>0</v>
      </c>
      <c r="U17" s="6">
        <f t="shared" si="10"/>
        <v>0</v>
      </c>
    </row>
    <row r="18" spans="1:21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/>
      <c r="K18" s="5"/>
      <c r="L18" s="5"/>
      <c r="M18" s="5"/>
      <c r="N18" s="4"/>
      <c r="O18" s="5"/>
      <c r="P18" s="5"/>
      <c r="Q18" s="6"/>
      <c r="R18" s="5">
        <f>SUM(B18,F18,J18,N18)*2</f>
        <v>0</v>
      </c>
      <c r="S18" s="5">
        <f t="shared" si="10"/>
        <v>0</v>
      </c>
      <c r="T18" s="5">
        <f t="shared" si="10"/>
        <v>0</v>
      </c>
      <c r="U18" s="6">
        <f t="shared" si="10"/>
        <v>0</v>
      </c>
    </row>
    <row r="19" spans="1:21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/>
      <c r="K19" s="5"/>
      <c r="L19" s="5"/>
      <c r="M19" s="5"/>
      <c r="N19" s="4"/>
      <c r="O19" s="5"/>
      <c r="P19" s="5"/>
      <c r="Q19" s="6"/>
      <c r="R19" s="5">
        <f>SUM(B19,F19,J19,N19)*2</f>
        <v>0</v>
      </c>
      <c r="S19" s="5">
        <f t="shared" si="10"/>
        <v>0</v>
      </c>
      <c r="T19" s="5">
        <f t="shared" si="10"/>
        <v>0</v>
      </c>
      <c r="U19" s="6">
        <f t="shared" si="10"/>
        <v>0</v>
      </c>
    </row>
    <row r="20" spans="1:21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/>
      <c r="K20" s="5"/>
      <c r="L20" s="5"/>
      <c r="M20" s="5"/>
      <c r="N20" s="4"/>
      <c r="O20" s="5"/>
      <c r="P20" s="5"/>
      <c r="Q20" s="6"/>
      <c r="R20" s="5">
        <f>SUM(B20,F20,J20,N20)*2</f>
        <v>0</v>
      </c>
      <c r="S20" s="5">
        <f t="shared" si="10"/>
        <v>0</v>
      </c>
      <c r="T20" s="5">
        <f t="shared" si="10"/>
        <v>0</v>
      </c>
      <c r="U20" s="6">
        <f t="shared" si="10"/>
        <v>0</v>
      </c>
    </row>
    <row r="21" spans="1:21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/>
      <c r="K21" s="5"/>
      <c r="L21" s="5"/>
      <c r="M21" s="5"/>
      <c r="N21" s="4"/>
      <c r="O21" s="5"/>
      <c r="P21" s="5"/>
      <c r="Q21" s="6"/>
      <c r="R21" s="5">
        <f>SUM(B21,F21,J21,N21)*2</f>
        <v>0</v>
      </c>
      <c r="S21" s="5">
        <f t="shared" si="10"/>
        <v>0</v>
      </c>
      <c r="T21" s="5">
        <f t="shared" si="10"/>
        <v>0</v>
      </c>
      <c r="U21" s="6">
        <f t="shared" si="10"/>
        <v>0</v>
      </c>
    </row>
    <row r="22" spans="1:21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/>
      <c r="K22" s="5"/>
      <c r="L22" s="5"/>
      <c r="M22" s="5"/>
      <c r="N22" s="4"/>
      <c r="O22" s="5"/>
      <c r="P22" s="5"/>
      <c r="Q22" s="6"/>
      <c r="R22" s="5">
        <f>SUM(B22,F22,J22,N22)*0</f>
        <v>0</v>
      </c>
      <c r="S22" s="5">
        <f t="shared" ref="S22:U22" si="11">SUM(C22,G22,K22,O22)*0</f>
        <v>0</v>
      </c>
      <c r="T22" s="5">
        <f t="shared" si="11"/>
        <v>0</v>
      </c>
      <c r="U22" s="6">
        <f t="shared" si="11"/>
        <v>0</v>
      </c>
    </row>
    <row r="23" spans="1:21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/>
      <c r="K23" s="5"/>
      <c r="L23" s="5"/>
      <c r="M23" s="5"/>
      <c r="N23" s="4"/>
      <c r="O23" s="5"/>
      <c r="P23" s="5"/>
      <c r="Q23" s="6"/>
      <c r="R23" s="5">
        <f>SUM(B23,F23,J23,N23)*2</f>
        <v>0</v>
      </c>
      <c r="S23" s="5">
        <f t="shared" ref="S23:U23" si="12">SUM(C23,G23,K23,O23)*2</f>
        <v>0</v>
      </c>
      <c r="T23" s="5">
        <f t="shared" si="12"/>
        <v>0</v>
      </c>
      <c r="U23" s="6">
        <f t="shared" si="12"/>
        <v>0</v>
      </c>
    </row>
    <row r="24" spans="1:21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5"/>
      <c r="N24" s="4"/>
      <c r="O24" s="5"/>
      <c r="P24" s="5"/>
      <c r="Q24" s="6"/>
      <c r="R24" s="5"/>
      <c r="S24" s="5"/>
      <c r="T24" s="5"/>
      <c r="U24" s="6"/>
    </row>
    <row r="25" spans="1:21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1"/>
      <c r="N25" s="10"/>
      <c r="O25" s="11"/>
      <c r="P25" s="11"/>
      <c r="Q25" s="12"/>
      <c r="R25" s="11"/>
      <c r="S25" s="11"/>
      <c r="T25" s="11"/>
      <c r="U25" s="12"/>
    </row>
    <row r="26" spans="1:21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/>
      <c r="K26" s="5"/>
      <c r="L26" s="5"/>
      <c r="M26" s="5"/>
      <c r="N26" s="4"/>
      <c r="O26" s="5"/>
      <c r="P26" s="5"/>
      <c r="Q26" s="6"/>
      <c r="R26" s="5">
        <f>SUM(B26,F26,J26,N26)*4</f>
        <v>0</v>
      </c>
      <c r="S26" s="5">
        <f t="shared" ref="S26:U27" si="13">SUM(C26,G26,K26,O26)*4</f>
        <v>0</v>
      </c>
      <c r="T26" s="5">
        <f t="shared" si="13"/>
        <v>0</v>
      </c>
      <c r="U26" s="6">
        <f>SUM(E26,I26,M26,Q26)*4</f>
        <v>0</v>
      </c>
    </row>
    <row r="27" spans="1:21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/>
      <c r="K27" s="5"/>
      <c r="L27" s="5"/>
      <c r="M27" s="5"/>
      <c r="N27" s="4"/>
      <c r="O27" s="5"/>
      <c r="P27" s="5"/>
      <c r="Q27" s="6"/>
      <c r="R27" s="5">
        <f>SUM(B27,F27,J27,N27)*4</f>
        <v>0</v>
      </c>
      <c r="S27" s="5">
        <f t="shared" si="13"/>
        <v>0</v>
      </c>
      <c r="T27" s="5">
        <f t="shared" si="13"/>
        <v>0</v>
      </c>
      <c r="U27" s="6">
        <f t="shared" si="13"/>
        <v>0</v>
      </c>
    </row>
    <row r="28" spans="1:21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5"/>
      <c r="N28" s="4"/>
      <c r="O28" s="5"/>
      <c r="P28" s="5"/>
      <c r="Q28" s="6"/>
      <c r="R28" s="5"/>
      <c r="S28" s="5"/>
      <c r="T28" s="5"/>
      <c r="U28" s="6"/>
    </row>
    <row r="29" spans="1:21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/>
      <c r="K29" s="11"/>
      <c r="L29" s="11"/>
      <c r="M29" s="11"/>
      <c r="N29" s="10"/>
      <c r="O29" s="11"/>
      <c r="P29" s="11"/>
      <c r="Q29" s="12"/>
      <c r="R29" s="11">
        <f>SUM(B29,F29,J29,N29)*5</f>
        <v>0</v>
      </c>
      <c r="S29" s="11">
        <f t="shared" ref="S29:U29" si="14">SUM(C29,G29,K29,O29)*5</f>
        <v>0</v>
      </c>
      <c r="T29" s="11">
        <f t="shared" si="14"/>
        <v>0</v>
      </c>
      <c r="U29" s="12">
        <f t="shared" si="14"/>
        <v>0</v>
      </c>
    </row>
    <row r="30" spans="1:21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5"/>
      <c r="N30" s="4"/>
      <c r="O30" s="5"/>
      <c r="P30" s="5"/>
      <c r="Q30" s="6"/>
      <c r="R30" s="5"/>
      <c r="S30" s="5"/>
      <c r="T30" s="5"/>
      <c r="U30" s="6"/>
    </row>
    <row r="31" spans="1:21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>
        <v>1</v>
      </c>
      <c r="L31" s="11"/>
      <c r="M31" s="11"/>
      <c r="N31" s="10"/>
      <c r="O31" s="11"/>
      <c r="P31" s="11"/>
      <c r="Q31" s="12"/>
      <c r="R31" s="11"/>
      <c r="S31" s="11"/>
      <c r="T31" s="11"/>
      <c r="U31" s="12"/>
    </row>
    <row r="32" spans="1:21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/>
      <c r="K32" s="5"/>
      <c r="L32" s="5"/>
      <c r="M32" s="5"/>
      <c r="N32" s="4"/>
      <c r="O32" s="5"/>
      <c r="P32" s="5"/>
      <c r="Q32" s="6"/>
      <c r="R32" s="5">
        <f>SUM(B32,F32,J32,N32)*3</f>
        <v>0</v>
      </c>
      <c r="S32" s="5">
        <f t="shared" ref="S32:U32" si="15">SUM(C32,G32,K32,O32)*3</f>
        <v>0</v>
      </c>
      <c r="T32" s="5">
        <f t="shared" si="15"/>
        <v>0</v>
      </c>
      <c r="U32" s="6">
        <f t="shared" si="15"/>
        <v>0</v>
      </c>
    </row>
    <row r="33" spans="1:21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/>
      <c r="K33" s="5"/>
      <c r="L33" s="5"/>
      <c r="M33" s="5"/>
      <c r="N33" s="4"/>
      <c r="O33" s="5"/>
      <c r="P33" s="5"/>
      <c r="Q33" s="6"/>
      <c r="R33" s="5">
        <f>SUM(B33,F33,J33,N33)*4</f>
        <v>0</v>
      </c>
      <c r="S33" s="5">
        <f t="shared" ref="S33:U34" si="16">SUM(C33,G33,K33,O33)*4</f>
        <v>0</v>
      </c>
      <c r="T33" s="5">
        <f t="shared" si="16"/>
        <v>0</v>
      </c>
      <c r="U33" s="6">
        <f t="shared" si="16"/>
        <v>0</v>
      </c>
    </row>
    <row r="34" spans="1:21">
      <c r="A34" s="16" t="s">
        <v>28</v>
      </c>
      <c r="B34" s="4">
        <v>7</v>
      </c>
      <c r="C34" s="5"/>
      <c r="D34" s="5"/>
      <c r="E34" s="6"/>
      <c r="F34" s="4">
        <v>9</v>
      </c>
      <c r="G34" s="5"/>
      <c r="H34" s="5"/>
      <c r="I34" s="5"/>
      <c r="J34" s="4"/>
      <c r="K34" s="5"/>
      <c r="L34" s="5"/>
      <c r="M34" s="5"/>
      <c r="N34" s="4"/>
      <c r="O34" s="5"/>
      <c r="P34" s="5"/>
      <c r="Q34" s="6"/>
      <c r="R34" s="5">
        <f t="shared" ref="R34:U58" si="17">SUM(B34,F34,J34,N34)*4</f>
        <v>64</v>
      </c>
      <c r="S34" s="5">
        <f t="shared" si="16"/>
        <v>0</v>
      </c>
      <c r="T34" s="5">
        <f t="shared" si="16"/>
        <v>0</v>
      </c>
      <c r="U34" s="6">
        <f t="shared" si="16"/>
        <v>0</v>
      </c>
    </row>
    <row r="35" spans="1:21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5"/>
      <c r="N35" s="4"/>
      <c r="O35" s="5"/>
      <c r="P35" s="5"/>
      <c r="Q35" s="6"/>
      <c r="R35" s="5"/>
      <c r="S35" s="5"/>
      <c r="T35" s="5"/>
      <c r="U35" s="6"/>
    </row>
    <row r="36" spans="1:21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1"/>
      <c r="N36" s="10"/>
      <c r="O36" s="11"/>
      <c r="P36" s="11"/>
      <c r="Q36" s="12"/>
      <c r="R36" s="11"/>
      <c r="S36" s="11"/>
      <c r="T36" s="11"/>
      <c r="U36" s="12"/>
    </row>
    <row r="37" spans="1:21">
      <c r="A37" s="16" t="s">
        <v>0</v>
      </c>
      <c r="B37" s="4">
        <v>6</v>
      </c>
      <c r="C37" s="5"/>
      <c r="D37" s="5"/>
      <c r="E37" s="6"/>
      <c r="F37" s="4">
        <v>36</v>
      </c>
      <c r="G37" s="5"/>
      <c r="H37" s="5"/>
      <c r="I37" s="5"/>
      <c r="J37" s="4"/>
      <c r="K37" s="5">
        <v>2</v>
      </c>
      <c r="L37" s="5"/>
      <c r="M37" s="5"/>
      <c r="N37" s="4">
        <v>44</v>
      </c>
      <c r="O37" s="5">
        <v>19</v>
      </c>
      <c r="P37" s="5"/>
      <c r="Q37" s="6"/>
      <c r="R37" s="5">
        <f t="shared" si="17"/>
        <v>344</v>
      </c>
      <c r="S37" s="5">
        <f t="shared" si="17"/>
        <v>84</v>
      </c>
      <c r="T37" s="5">
        <f t="shared" si="17"/>
        <v>0</v>
      </c>
      <c r="U37" s="6">
        <f t="shared" si="17"/>
        <v>0</v>
      </c>
    </row>
    <row r="38" spans="1:21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/>
      <c r="K38" s="5"/>
      <c r="L38" s="5"/>
      <c r="M38" s="5"/>
      <c r="N38" s="4"/>
      <c r="O38" s="5"/>
      <c r="P38" s="5"/>
      <c r="Q38" s="6"/>
      <c r="R38" s="5">
        <f t="shared" si="17"/>
        <v>0</v>
      </c>
      <c r="S38" s="5">
        <f t="shared" si="17"/>
        <v>0</v>
      </c>
      <c r="T38" s="5">
        <f t="shared" si="17"/>
        <v>0</v>
      </c>
      <c r="U38" s="6">
        <f t="shared" si="17"/>
        <v>0</v>
      </c>
    </row>
    <row r="39" spans="1:21">
      <c r="A39" s="16" t="s">
        <v>31</v>
      </c>
      <c r="B39" s="4">
        <v>4</v>
      </c>
      <c r="C39" s="5"/>
      <c r="D39" s="5"/>
      <c r="E39" s="6"/>
      <c r="F39" s="4">
        <v>1</v>
      </c>
      <c r="G39" s="5"/>
      <c r="H39" s="5"/>
      <c r="I39" s="5"/>
      <c r="J39" s="4"/>
      <c r="K39" s="5"/>
      <c r="L39" s="5"/>
      <c r="M39" s="5"/>
      <c r="N39" s="4"/>
      <c r="O39" s="5">
        <v>5</v>
      </c>
      <c r="P39" s="5"/>
      <c r="Q39" s="6"/>
      <c r="R39" s="5">
        <f>SUM(B39,F39,J39,N39)*3</f>
        <v>15</v>
      </c>
      <c r="S39" s="5">
        <f t="shared" ref="S39:U39" si="18">SUM(C39,G39,K39,O39)*3</f>
        <v>15</v>
      </c>
      <c r="T39" s="5">
        <f t="shared" si="18"/>
        <v>0</v>
      </c>
      <c r="U39" s="6">
        <f t="shared" si="18"/>
        <v>0</v>
      </c>
    </row>
    <row r="40" spans="1:21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/>
      <c r="K40" s="5"/>
      <c r="L40" s="5"/>
      <c r="M40" s="5"/>
      <c r="N40" s="4"/>
      <c r="O40" s="5"/>
      <c r="P40" s="5"/>
      <c r="Q40" s="6"/>
      <c r="R40" s="5">
        <f>SUM(B40,F40,J40,N40)*6</f>
        <v>0</v>
      </c>
      <c r="S40" s="5">
        <f t="shared" ref="S40:U40" si="19">SUM(C40,G40,K40,O40)*6</f>
        <v>0</v>
      </c>
      <c r="T40" s="5">
        <f t="shared" si="19"/>
        <v>0</v>
      </c>
      <c r="U40" s="6">
        <f t="shared" si="19"/>
        <v>0</v>
      </c>
    </row>
    <row r="41" spans="1:21">
      <c r="A41" s="16" t="s">
        <v>33</v>
      </c>
      <c r="B41" s="4"/>
      <c r="C41" s="5"/>
      <c r="D41" s="5"/>
      <c r="E41" s="6"/>
      <c r="F41" s="4">
        <v>4</v>
      </c>
      <c r="G41" s="5"/>
      <c r="H41" s="5"/>
      <c r="I41" s="5"/>
      <c r="J41" s="4"/>
      <c r="K41" s="5"/>
      <c r="L41" s="5"/>
      <c r="M41" s="5"/>
      <c r="N41" s="4"/>
      <c r="O41" s="5"/>
      <c r="P41" s="5"/>
      <c r="Q41" s="6"/>
      <c r="R41" s="5">
        <f>SUM(B41,F41,J41,N41)*1</f>
        <v>4</v>
      </c>
      <c r="S41" s="5">
        <f t="shared" ref="S41:U41" si="20">SUM(C41,G41,K41,O41)*1</f>
        <v>0</v>
      </c>
      <c r="T41" s="5">
        <f t="shared" si="20"/>
        <v>0</v>
      </c>
      <c r="U41" s="6">
        <f t="shared" si="20"/>
        <v>0</v>
      </c>
    </row>
    <row r="42" spans="1:21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/>
      <c r="K42" s="5"/>
      <c r="L42" s="5"/>
      <c r="M42" s="5"/>
      <c r="N42" s="4"/>
      <c r="O42" s="5"/>
      <c r="P42" s="5"/>
      <c r="Q42" s="6"/>
      <c r="R42" s="5">
        <f>SUM(B42,F42,J42,N42)*3</f>
        <v>0</v>
      </c>
      <c r="S42" s="5">
        <f t="shared" ref="S42:U42" si="21">SUM(C42,G42,K42,O42)*3</f>
        <v>0</v>
      </c>
      <c r="T42" s="5">
        <f t="shared" si="21"/>
        <v>0</v>
      </c>
      <c r="U42" s="6">
        <f t="shared" si="21"/>
        <v>0</v>
      </c>
    </row>
    <row r="43" spans="1:21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/>
      <c r="K43" s="5"/>
      <c r="L43" s="5"/>
      <c r="M43" s="5"/>
      <c r="N43" s="4">
        <v>7</v>
      </c>
      <c r="O43" s="5">
        <v>14</v>
      </c>
      <c r="P43" s="5"/>
      <c r="Q43" s="6"/>
      <c r="R43" s="5">
        <f>SUM(B43,F43,J43,N43)*6</f>
        <v>42</v>
      </c>
      <c r="S43" s="5">
        <f t="shared" ref="S43:U43" si="22">SUM(C43,G43,K43,O43)*6</f>
        <v>84</v>
      </c>
      <c r="T43" s="5">
        <f t="shared" si="22"/>
        <v>0</v>
      </c>
      <c r="U43" s="6">
        <f t="shared" si="22"/>
        <v>0</v>
      </c>
    </row>
    <row r="44" spans="1:21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5"/>
      <c r="N44" s="4"/>
      <c r="O44" s="5"/>
      <c r="P44" s="5"/>
      <c r="Q44" s="6"/>
      <c r="R44" s="5"/>
      <c r="S44" s="5"/>
      <c r="T44" s="5"/>
      <c r="U44" s="6"/>
    </row>
    <row r="45" spans="1:21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1"/>
      <c r="N45" s="10"/>
      <c r="O45" s="11"/>
      <c r="P45" s="11"/>
      <c r="Q45" s="12"/>
      <c r="R45" s="11"/>
      <c r="S45" s="11"/>
      <c r="T45" s="11"/>
      <c r="U45" s="12"/>
    </row>
    <row r="46" spans="1:21">
      <c r="A46" s="16" t="s">
        <v>36</v>
      </c>
      <c r="B46" s="4">
        <v>2</v>
      </c>
      <c r="C46" s="5"/>
      <c r="D46" s="5"/>
      <c r="E46" s="6"/>
      <c r="F46" s="4">
        <v>8</v>
      </c>
      <c r="G46" s="5"/>
      <c r="H46" s="5"/>
      <c r="I46" s="5"/>
      <c r="J46" s="4"/>
      <c r="K46" s="5"/>
      <c r="L46" s="5"/>
      <c r="M46" s="5"/>
      <c r="N46" s="4">
        <v>30</v>
      </c>
      <c r="O46" s="5">
        <v>22</v>
      </c>
      <c r="P46" s="5"/>
      <c r="Q46" s="6"/>
      <c r="R46" s="5">
        <f>SUM(B46,F46,J46,N46)*3</f>
        <v>120</v>
      </c>
      <c r="S46" s="5">
        <f t="shared" ref="S46:U46" si="23">SUM(C46,G46,K46,O46)*3</f>
        <v>66</v>
      </c>
      <c r="T46" s="5">
        <f t="shared" si="23"/>
        <v>0</v>
      </c>
      <c r="U46" s="6">
        <f t="shared" si="23"/>
        <v>0</v>
      </c>
    </row>
    <row r="47" spans="1:21">
      <c r="A47" s="16" t="s">
        <v>37</v>
      </c>
      <c r="B47" s="4">
        <v>2</v>
      </c>
      <c r="C47" s="5"/>
      <c r="D47" s="5"/>
      <c r="E47" s="6"/>
      <c r="F47" s="4"/>
      <c r="G47" s="5"/>
      <c r="H47" s="5"/>
      <c r="I47" s="5"/>
      <c r="J47" s="4"/>
      <c r="K47" s="5">
        <v>2</v>
      </c>
      <c r="L47" s="5"/>
      <c r="M47" s="5"/>
      <c r="N47" s="4"/>
      <c r="O47" s="5"/>
      <c r="P47" s="5"/>
      <c r="Q47" s="6"/>
      <c r="R47" s="5">
        <f t="shared" si="17"/>
        <v>8</v>
      </c>
      <c r="S47" s="5">
        <f t="shared" si="17"/>
        <v>8</v>
      </c>
      <c r="T47" s="5">
        <f t="shared" si="17"/>
        <v>0</v>
      </c>
      <c r="U47" s="6">
        <f t="shared" si="17"/>
        <v>0</v>
      </c>
    </row>
    <row r="48" spans="1:21">
      <c r="A48" s="16" t="s">
        <v>38</v>
      </c>
      <c r="B48" s="4">
        <v>303</v>
      </c>
      <c r="C48" s="5"/>
      <c r="D48" s="5"/>
      <c r="E48" s="6"/>
      <c r="F48" s="4">
        <v>340</v>
      </c>
      <c r="G48" s="5"/>
      <c r="H48" s="5"/>
      <c r="I48" s="5"/>
      <c r="J48" s="4"/>
      <c r="K48" s="5">
        <v>172</v>
      </c>
      <c r="L48" s="5"/>
      <c r="M48" s="5"/>
      <c r="N48" s="4">
        <v>221</v>
      </c>
      <c r="O48" s="5">
        <v>340</v>
      </c>
      <c r="P48" s="5"/>
      <c r="Q48" s="6"/>
      <c r="R48" s="5">
        <f>SUM(B48,F48,J48,N48)*6</f>
        <v>5184</v>
      </c>
      <c r="S48" s="5">
        <f t="shared" ref="S48:U51" si="24">SUM(C48,G48,K48,O48)*6</f>
        <v>3072</v>
      </c>
      <c r="T48" s="5">
        <f t="shared" si="24"/>
        <v>0</v>
      </c>
      <c r="U48" s="6">
        <f t="shared" si="24"/>
        <v>0</v>
      </c>
    </row>
    <row r="49" spans="1:21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/>
      <c r="K49" s="5"/>
      <c r="L49" s="5"/>
      <c r="M49" s="5"/>
      <c r="N49" s="4">
        <v>4</v>
      </c>
      <c r="O49" s="5"/>
      <c r="P49" s="5"/>
      <c r="Q49" s="6"/>
      <c r="R49" s="5">
        <f>SUM(B49,F49,J49,N49)*6</f>
        <v>24</v>
      </c>
      <c r="S49" s="5">
        <f t="shared" si="24"/>
        <v>0</v>
      </c>
      <c r="T49" s="5">
        <f t="shared" si="24"/>
        <v>0</v>
      </c>
      <c r="U49" s="6">
        <f t="shared" si="24"/>
        <v>0</v>
      </c>
    </row>
    <row r="50" spans="1:21">
      <c r="A50" s="16" t="s">
        <v>40</v>
      </c>
      <c r="B50" s="4"/>
      <c r="C50" s="5"/>
      <c r="D50" s="5"/>
      <c r="E50" s="6"/>
      <c r="F50" s="4"/>
      <c r="G50" s="5"/>
      <c r="H50" s="5"/>
      <c r="I50" s="5"/>
      <c r="J50" s="4"/>
      <c r="K50" s="5"/>
      <c r="L50" s="5"/>
      <c r="M50" s="5"/>
      <c r="N50" s="4"/>
      <c r="O50" s="5"/>
      <c r="P50" s="5"/>
      <c r="Q50" s="6"/>
      <c r="R50" s="5">
        <f>SUM(B50,F50,J50,N50)*6</f>
        <v>0</v>
      </c>
      <c r="S50" s="5">
        <f t="shared" si="24"/>
        <v>0</v>
      </c>
      <c r="T50" s="5">
        <f t="shared" si="24"/>
        <v>0</v>
      </c>
      <c r="U50" s="6">
        <f t="shared" si="24"/>
        <v>0</v>
      </c>
    </row>
    <row r="51" spans="1:21">
      <c r="A51" s="16" t="s">
        <v>41</v>
      </c>
      <c r="B51" s="4"/>
      <c r="C51" s="5"/>
      <c r="D51" s="5"/>
      <c r="E51" s="6"/>
      <c r="F51" s="4"/>
      <c r="G51" s="5"/>
      <c r="H51" s="5"/>
      <c r="I51" s="5"/>
      <c r="J51" s="4"/>
      <c r="K51" s="5"/>
      <c r="L51" s="5"/>
      <c r="M51" s="5"/>
      <c r="N51" s="4"/>
      <c r="O51" s="5"/>
      <c r="P51" s="5"/>
      <c r="Q51" s="6"/>
      <c r="R51" s="5">
        <f>SUM(B51,F51,J51,N51)*6</f>
        <v>0</v>
      </c>
      <c r="S51" s="5">
        <f t="shared" si="24"/>
        <v>0</v>
      </c>
      <c r="T51" s="5">
        <f t="shared" si="24"/>
        <v>0</v>
      </c>
      <c r="U51" s="6">
        <f t="shared" si="24"/>
        <v>0</v>
      </c>
    </row>
    <row r="52" spans="1:21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/>
      <c r="K52" s="5"/>
      <c r="L52" s="5"/>
      <c r="M52" s="5"/>
      <c r="N52" s="4">
        <v>2</v>
      </c>
      <c r="O52" s="5"/>
      <c r="P52" s="5"/>
      <c r="Q52" s="6"/>
      <c r="R52" s="5">
        <f>SUM(B52,F52,J52,N52)*8</f>
        <v>16</v>
      </c>
      <c r="S52" s="5">
        <f t="shared" ref="S52:U52" si="25">SUM(C52,G52,K52,O52)*8</f>
        <v>0</v>
      </c>
      <c r="T52" s="5">
        <f t="shared" si="25"/>
        <v>0</v>
      </c>
      <c r="U52" s="6">
        <f t="shared" si="25"/>
        <v>0</v>
      </c>
    </row>
    <row r="53" spans="1:21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5"/>
      <c r="N53" s="4"/>
      <c r="O53" s="5"/>
      <c r="P53" s="5"/>
      <c r="Q53" s="6"/>
      <c r="R53" s="5"/>
      <c r="S53" s="5"/>
      <c r="T53" s="5"/>
      <c r="U53" s="6"/>
    </row>
    <row r="54" spans="1:21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1"/>
      <c r="N54" s="10"/>
      <c r="O54" s="11"/>
      <c r="P54" s="11"/>
      <c r="Q54" s="12"/>
      <c r="R54" s="11"/>
      <c r="S54" s="11"/>
      <c r="T54" s="11"/>
      <c r="U54" s="12"/>
    </row>
    <row r="55" spans="1:21">
      <c r="A55" s="16" t="s">
        <v>43</v>
      </c>
      <c r="B55" s="4">
        <v>48</v>
      </c>
      <c r="C55" s="5"/>
      <c r="D55" s="5"/>
      <c r="E55" s="6"/>
      <c r="F55" s="4">
        <v>10</v>
      </c>
      <c r="G55" s="5"/>
      <c r="H55" s="5"/>
      <c r="I55" s="5"/>
      <c r="J55" s="4"/>
      <c r="K55" s="5">
        <v>31</v>
      </c>
      <c r="L55" s="5"/>
      <c r="M55" s="5"/>
      <c r="N55" s="4">
        <v>5</v>
      </c>
      <c r="O55" s="5">
        <v>52</v>
      </c>
      <c r="P55" s="5"/>
      <c r="Q55" s="6"/>
      <c r="R55" s="5">
        <f>SUM(B55,F55,J55,N55)*6</f>
        <v>378</v>
      </c>
      <c r="S55" s="5">
        <f t="shared" ref="S55:U56" si="26">SUM(C55,G55,K55,O55)*6</f>
        <v>498</v>
      </c>
      <c r="T55" s="5">
        <f t="shared" si="26"/>
        <v>0</v>
      </c>
      <c r="U55" s="6">
        <f t="shared" si="26"/>
        <v>0</v>
      </c>
    </row>
    <row r="56" spans="1:21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/>
      <c r="K56" s="5">
        <v>3</v>
      </c>
      <c r="L56" s="5"/>
      <c r="M56" s="5"/>
      <c r="N56" s="4"/>
      <c r="O56" s="5"/>
      <c r="P56" s="5"/>
      <c r="Q56" s="6"/>
      <c r="R56" s="5">
        <f>SUM(B56,F56,J56,N56)*6</f>
        <v>0</v>
      </c>
      <c r="S56" s="5">
        <f t="shared" si="26"/>
        <v>18</v>
      </c>
      <c r="T56" s="5">
        <f t="shared" si="26"/>
        <v>0</v>
      </c>
      <c r="U56" s="6">
        <f t="shared" si="26"/>
        <v>0</v>
      </c>
    </row>
    <row r="57" spans="1:21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/>
      <c r="K57" s="5"/>
      <c r="L57" s="5"/>
      <c r="M57" s="5"/>
      <c r="N57" s="4"/>
      <c r="O57" s="5"/>
      <c r="P57" s="5"/>
      <c r="Q57" s="6"/>
      <c r="R57" s="5">
        <f>SUM(B57,F57,J57,N57)*8</f>
        <v>0</v>
      </c>
      <c r="S57" s="5">
        <f t="shared" ref="S57:U57" si="27">SUM(C57,G57,K57,O57)*8</f>
        <v>0</v>
      </c>
      <c r="T57" s="5">
        <f t="shared" si="27"/>
        <v>0</v>
      </c>
      <c r="U57" s="6">
        <f t="shared" si="27"/>
        <v>0</v>
      </c>
    </row>
    <row r="58" spans="1:21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/>
      <c r="K58" s="5">
        <v>1</v>
      </c>
      <c r="L58" s="5"/>
      <c r="M58" s="5"/>
      <c r="N58" s="4"/>
      <c r="O58" s="5"/>
      <c r="P58" s="5"/>
      <c r="Q58" s="6"/>
      <c r="R58" s="5">
        <f t="shared" si="17"/>
        <v>0</v>
      </c>
      <c r="S58" s="5">
        <f t="shared" si="17"/>
        <v>4</v>
      </c>
      <c r="T58" s="5">
        <f t="shared" si="17"/>
        <v>0</v>
      </c>
      <c r="U58" s="6">
        <f t="shared" si="17"/>
        <v>0</v>
      </c>
    </row>
    <row r="59" spans="1:21">
      <c r="A59" s="16" t="s">
        <v>47</v>
      </c>
      <c r="B59" s="4">
        <v>13</v>
      </c>
      <c r="C59" s="5"/>
      <c r="D59" s="5"/>
      <c r="E59" s="6"/>
      <c r="F59" s="4">
        <v>11</v>
      </c>
      <c r="G59" s="5"/>
      <c r="H59" s="5"/>
      <c r="I59" s="5"/>
      <c r="J59" s="4"/>
      <c r="K59" s="5">
        <v>15</v>
      </c>
      <c r="L59" s="5"/>
      <c r="M59" s="5"/>
      <c r="N59" s="4">
        <v>1</v>
      </c>
      <c r="O59" s="5"/>
      <c r="P59" s="5"/>
      <c r="Q59" s="6"/>
      <c r="R59" s="5">
        <f>SUM(B59,F59,J59,N59)*8</f>
        <v>200</v>
      </c>
      <c r="S59" s="5">
        <f t="shared" ref="S59:U59" si="28">SUM(C59,G59,K59,O59)*8</f>
        <v>120</v>
      </c>
      <c r="T59" s="5">
        <f t="shared" si="28"/>
        <v>0</v>
      </c>
      <c r="U59" s="6">
        <f t="shared" si="28"/>
        <v>0</v>
      </c>
    </row>
    <row r="60" spans="1:21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/>
      <c r="K60" s="5"/>
      <c r="L60" s="5"/>
      <c r="M60" s="5"/>
      <c r="N60" s="4"/>
      <c r="O60" s="5"/>
      <c r="P60" s="5"/>
      <c r="Q60" s="6"/>
      <c r="R60" s="5">
        <f>SUM(B60,F60,J60,N60)*7</f>
        <v>0</v>
      </c>
      <c r="S60" s="5">
        <f t="shared" ref="S60:U61" si="29">SUM(C60,G60,K60,O60)*7</f>
        <v>0</v>
      </c>
      <c r="T60" s="5">
        <f t="shared" si="29"/>
        <v>0</v>
      </c>
      <c r="U60" s="6">
        <f t="shared" si="29"/>
        <v>0</v>
      </c>
    </row>
    <row r="61" spans="1:21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/>
      <c r="K61" s="5"/>
      <c r="L61" s="5"/>
      <c r="M61" s="5"/>
      <c r="N61" s="4"/>
      <c r="O61" s="5"/>
      <c r="P61" s="5"/>
      <c r="Q61" s="6"/>
      <c r="R61" s="5">
        <f>SUM(B61,F61,J61,N61)*7</f>
        <v>0</v>
      </c>
      <c r="S61" s="5">
        <f t="shared" si="29"/>
        <v>0</v>
      </c>
      <c r="T61" s="5">
        <f t="shared" si="29"/>
        <v>0</v>
      </c>
      <c r="U61" s="6">
        <f t="shared" si="29"/>
        <v>0</v>
      </c>
    </row>
    <row r="62" spans="1:21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/>
      <c r="K62" s="5"/>
      <c r="L62" s="5"/>
      <c r="M62" s="5"/>
      <c r="N62" s="4"/>
      <c r="O62" s="5"/>
      <c r="P62" s="5"/>
      <c r="Q62" s="6"/>
      <c r="R62" s="5">
        <f>SUM(B62,F62,J62,N62)*8</f>
        <v>0</v>
      </c>
      <c r="S62" s="5">
        <f t="shared" ref="S62:U62" si="30">SUM(C62,G62,K62,O62)*8</f>
        <v>0</v>
      </c>
      <c r="T62" s="5">
        <f t="shared" si="30"/>
        <v>0</v>
      </c>
      <c r="U62" s="6">
        <f t="shared" si="30"/>
        <v>0</v>
      </c>
    </row>
    <row r="63" spans="1:21">
      <c r="A63" s="16" t="s">
        <v>70</v>
      </c>
      <c r="B63" s="4">
        <v>1</v>
      </c>
      <c r="C63" s="5"/>
      <c r="D63" s="5"/>
      <c r="E63" s="6"/>
      <c r="F63" s="4"/>
      <c r="G63" s="5"/>
      <c r="H63" s="5"/>
      <c r="I63" s="5"/>
      <c r="J63" s="4"/>
      <c r="K63" s="5"/>
      <c r="L63" s="5"/>
      <c r="M63" s="5"/>
      <c r="N63" s="4">
        <v>1</v>
      </c>
      <c r="O63" s="5"/>
      <c r="P63" s="5"/>
      <c r="Q63" s="6"/>
      <c r="R63" s="5">
        <f>SUM(B63,F63,J63,N63)*5</f>
        <v>10</v>
      </c>
      <c r="S63" s="5">
        <f t="shared" ref="S63:U63" si="31">SUM(C63,G63,K63,O63)*5</f>
        <v>0</v>
      </c>
      <c r="T63" s="5">
        <f t="shared" si="31"/>
        <v>0</v>
      </c>
      <c r="U63" s="6">
        <f t="shared" si="31"/>
        <v>0</v>
      </c>
    </row>
    <row r="64" spans="1:21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/>
      <c r="K64" s="5"/>
      <c r="L64" s="5"/>
      <c r="M64" s="5"/>
      <c r="N64" s="4"/>
      <c r="O64" s="5"/>
      <c r="P64" s="5"/>
      <c r="Q64" s="6"/>
      <c r="R64" s="5">
        <f>SUM(B64,F64,J64,N64)*8</f>
        <v>0</v>
      </c>
      <c r="S64" s="5">
        <f t="shared" ref="S64:U64" si="32">SUM(C64,G64,K64,O64)*8</f>
        <v>0</v>
      </c>
      <c r="T64" s="5">
        <f t="shared" si="32"/>
        <v>0</v>
      </c>
      <c r="U64" s="6">
        <f t="shared" si="32"/>
        <v>0</v>
      </c>
    </row>
    <row r="65" spans="1:21">
      <c r="A65" s="16" t="s">
        <v>69</v>
      </c>
      <c r="B65" s="4"/>
      <c r="C65" s="5"/>
      <c r="D65" s="5"/>
      <c r="E65" s="6"/>
      <c r="F65" s="4">
        <v>1</v>
      </c>
      <c r="G65" s="5"/>
      <c r="H65" s="5"/>
      <c r="I65" s="5"/>
      <c r="J65" s="4"/>
      <c r="K65" s="5"/>
      <c r="L65" s="5"/>
      <c r="M65" s="5"/>
      <c r="N65" s="4"/>
      <c r="O65" s="5"/>
      <c r="P65" s="5"/>
      <c r="Q65" s="6"/>
      <c r="R65" s="5">
        <f>SUM(B65,F65,J65,N65)*6</f>
        <v>6</v>
      </c>
      <c r="S65" s="5">
        <f t="shared" ref="S65:U67" si="33">SUM(C65,G65,K65,O65)*6</f>
        <v>0</v>
      </c>
      <c r="T65" s="5">
        <f t="shared" si="33"/>
        <v>0</v>
      </c>
      <c r="U65" s="6">
        <f t="shared" si="33"/>
        <v>0</v>
      </c>
    </row>
    <row r="66" spans="1:21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/>
      <c r="K66" s="5"/>
      <c r="L66" s="5"/>
      <c r="M66" s="5"/>
      <c r="N66" s="4"/>
      <c r="O66" s="5"/>
      <c r="P66" s="5"/>
      <c r="Q66" s="6"/>
      <c r="R66" s="5">
        <f>SUM(B66,F66,J66,N66)*6</f>
        <v>0</v>
      </c>
      <c r="S66" s="5">
        <f t="shared" si="33"/>
        <v>0</v>
      </c>
      <c r="T66" s="5">
        <f t="shared" si="33"/>
        <v>0</v>
      </c>
      <c r="U66" s="6">
        <f t="shared" si="33"/>
        <v>0</v>
      </c>
    </row>
    <row r="67" spans="1:21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/>
      <c r="K67" s="5"/>
      <c r="L67" s="5"/>
      <c r="M67" s="5"/>
      <c r="N67" s="4"/>
      <c r="O67" s="5"/>
      <c r="P67" s="5"/>
      <c r="Q67" s="6"/>
      <c r="R67" s="5">
        <f>SUM(B67,F67,J67,N67)*6</f>
        <v>0</v>
      </c>
      <c r="S67" s="5">
        <f t="shared" si="33"/>
        <v>0</v>
      </c>
      <c r="T67" s="5">
        <f t="shared" si="33"/>
        <v>0</v>
      </c>
      <c r="U67" s="6">
        <f t="shared" si="33"/>
        <v>0</v>
      </c>
    </row>
    <row r="68" spans="1:21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/>
      <c r="K68" s="5"/>
      <c r="L68" s="5"/>
      <c r="M68" s="5"/>
      <c r="N68" s="4"/>
      <c r="O68" s="5"/>
      <c r="P68" s="5"/>
      <c r="Q68" s="6"/>
      <c r="R68" s="5">
        <f>SUM(B68,F68,J68,N68)*8</f>
        <v>0</v>
      </c>
      <c r="S68" s="5">
        <f t="shared" ref="S68:U68" si="34">SUM(C68,G68,K68,O68)*8</f>
        <v>0</v>
      </c>
      <c r="T68" s="5">
        <f t="shared" si="34"/>
        <v>0</v>
      </c>
      <c r="U68" s="6">
        <f t="shared" si="34"/>
        <v>0</v>
      </c>
    </row>
    <row r="69" spans="1:21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/>
      <c r="K69" s="5"/>
      <c r="L69" s="5"/>
      <c r="M69" s="5"/>
      <c r="N69" s="4"/>
      <c r="O69" s="5"/>
      <c r="P69" s="5"/>
      <c r="Q69" s="6"/>
      <c r="R69" s="5">
        <f>SUM(B69,F69,J69,N69)*6</f>
        <v>0</v>
      </c>
      <c r="S69" s="5">
        <f t="shared" ref="S69:U69" si="35">SUM(C69,G69,K69,O69)*6</f>
        <v>0</v>
      </c>
      <c r="T69" s="5">
        <f t="shared" si="35"/>
        <v>0</v>
      </c>
      <c r="U69" s="6">
        <f t="shared" si="35"/>
        <v>0</v>
      </c>
    </row>
    <row r="70" spans="1:21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5"/>
      <c r="N70" s="4"/>
      <c r="O70" s="5"/>
      <c r="P70" s="5"/>
      <c r="Q70" s="6"/>
      <c r="R70" s="5">
        <f>SUM(B70,F70,J70,N70)*8</f>
        <v>0</v>
      </c>
      <c r="S70" s="5">
        <f t="shared" ref="S70:U71" si="36">SUM(C70,G70,K70,O70)*8</f>
        <v>0</v>
      </c>
      <c r="T70" s="5">
        <f t="shared" si="36"/>
        <v>0</v>
      </c>
      <c r="U70" s="6">
        <f t="shared" si="36"/>
        <v>0</v>
      </c>
    </row>
    <row r="71" spans="1:21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/>
      <c r="K71" s="5"/>
      <c r="L71" s="5"/>
      <c r="M71" s="5"/>
      <c r="N71" s="4"/>
      <c r="O71" s="5"/>
      <c r="P71" s="5"/>
      <c r="Q71" s="6"/>
      <c r="R71" s="5">
        <f>SUM(B71,F71,J71,N71)*8</f>
        <v>0</v>
      </c>
      <c r="S71" s="5">
        <f t="shared" si="36"/>
        <v>0</v>
      </c>
      <c r="T71" s="5">
        <f t="shared" si="36"/>
        <v>0</v>
      </c>
      <c r="U71" s="6">
        <f t="shared" si="36"/>
        <v>0</v>
      </c>
    </row>
    <row r="72" spans="1:21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5"/>
      <c r="N72" s="4"/>
      <c r="O72" s="5"/>
      <c r="P72" s="5"/>
      <c r="Q72" s="6"/>
      <c r="R72" s="5"/>
      <c r="S72" s="5"/>
      <c r="T72" s="5"/>
      <c r="U72" s="6"/>
    </row>
    <row r="73" spans="1:21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1"/>
      <c r="N73" s="10"/>
      <c r="O73" s="11"/>
      <c r="P73" s="11"/>
      <c r="Q73" s="12"/>
      <c r="R73" s="11"/>
      <c r="S73" s="11"/>
      <c r="T73" s="11"/>
      <c r="U73" s="12"/>
    </row>
    <row r="74" spans="1:21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5"/>
      <c r="N74" s="4"/>
      <c r="O74" s="5"/>
      <c r="P74" s="5"/>
      <c r="Q74" s="6"/>
      <c r="R74" s="5"/>
      <c r="S74" s="5"/>
      <c r="T74" s="5"/>
      <c r="U74" s="6"/>
    </row>
    <row r="75" spans="1:21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5"/>
      <c r="N75" s="4"/>
      <c r="O75" s="5"/>
      <c r="P75" s="5"/>
      <c r="Q75" s="6"/>
      <c r="R75" s="5"/>
      <c r="S75" s="5"/>
      <c r="T75" s="5"/>
      <c r="U75" s="6"/>
    </row>
    <row r="76" spans="1:21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5"/>
      <c r="N76" s="4"/>
      <c r="O76" s="5"/>
      <c r="P76" s="5"/>
      <c r="Q76" s="6"/>
      <c r="R76" s="5"/>
      <c r="S76" s="5"/>
      <c r="T76" s="5"/>
      <c r="U76" s="6"/>
    </row>
    <row r="77" spans="1:21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5"/>
      <c r="N77" s="4"/>
      <c r="O77" s="5"/>
      <c r="P77" s="5"/>
      <c r="Q77" s="6"/>
      <c r="R77" s="5"/>
      <c r="S77" s="5"/>
      <c r="T77" s="5"/>
      <c r="U77" s="6"/>
    </row>
    <row r="78" spans="1:21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5"/>
      <c r="N78" s="4"/>
      <c r="O78" s="5"/>
      <c r="P78" s="5"/>
      <c r="Q78" s="6"/>
      <c r="R78" s="5"/>
      <c r="S78" s="5"/>
      <c r="T78" s="5"/>
      <c r="U78" s="6"/>
    </row>
    <row r="79" spans="1:21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5"/>
      <c r="N79" s="7"/>
      <c r="O79" s="8"/>
      <c r="P79" s="8"/>
      <c r="Q79" s="9"/>
      <c r="R79" s="8"/>
      <c r="S79" s="8"/>
      <c r="T79" s="8"/>
      <c r="U79" s="9"/>
    </row>
    <row r="80" spans="1:21">
      <c r="A80" s="18" t="s">
        <v>52</v>
      </c>
      <c r="B80" s="55">
        <f>SUM(B2:B72)</f>
        <v>386</v>
      </c>
      <c r="C80" s="56">
        <f t="shared" ref="C80:U80" si="37">SUM(C2:C72)</f>
        <v>0</v>
      </c>
      <c r="D80" s="56">
        <f t="shared" si="37"/>
        <v>0</v>
      </c>
      <c r="E80" s="57">
        <f t="shared" si="37"/>
        <v>0</v>
      </c>
      <c r="F80" s="37">
        <f>SUM(F2:F72)</f>
        <v>420</v>
      </c>
      <c r="G80" s="20">
        <f t="shared" si="37"/>
        <v>0</v>
      </c>
      <c r="H80" s="20">
        <f t="shared" si="37"/>
        <v>0</v>
      </c>
      <c r="I80" s="20">
        <f t="shared" si="37"/>
        <v>0</v>
      </c>
      <c r="J80" s="34">
        <f>SUM(J2:J72)</f>
        <v>0</v>
      </c>
      <c r="K80" s="35">
        <f t="shared" si="37"/>
        <v>227</v>
      </c>
      <c r="L80" s="35">
        <f t="shared" si="37"/>
        <v>0</v>
      </c>
      <c r="M80" s="36">
        <f t="shared" si="37"/>
        <v>0</v>
      </c>
      <c r="N80" s="51">
        <f t="shared" si="37"/>
        <v>316</v>
      </c>
      <c r="O80" s="51">
        <f t="shared" si="37"/>
        <v>454</v>
      </c>
      <c r="P80" s="51">
        <f t="shared" si="37"/>
        <v>0</v>
      </c>
      <c r="Q80" s="51">
        <f t="shared" si="37"/>
        <v>0</v>
      </c>
      <c r="R80" s="58">
        <f>SUM(R2:R72)</f>
        <v>6420</v>
      </c>
      <c r="S80" s="38">
        <f t="shared" si="37"/>
        <v>3979</v>
      </c>
      <c r="T80" s="38">
        <f t="shared" si="37"/>
        <v>0</v>
      </c>
      <c r="U80" s="39">
        <f t="shared" si="37"/>
        <v>0</v>
      </c>
    </row>
    <row r="81" spans="1:21">
      <c r="A81" s="54" t="s">
        <v>131</v>
      </c>
      <c r="B81" s="23">
        <f>SUM(B80,F80,J80,N80)</f>
        <v>1122</v>
      </c>
      <c r="C81" s="24">
        <f t="shared" ref="C81:D81" si="38">SUM(C80,G80,K80,O80)</f>
        <v>681</v>
      </c>
      <c r="D81" s="24">
        <f t="shared" si="38"/>
        <v>0</v>
      </c>
      <c r="E81" s="25">
        <f>SUM(E80,I80,M80,Q80)</f>
        <v>0</v>
      </c>
    </row>
    <row r="82" spans="1:21">
      <c r="J82" s="33"/>
      <c r="K82" s="33"/>
      <c r="L82" s="33"/>
      <c r="M82" s="33"/>
      <c r="N82" s="33"/>
      <c r="P82" s="33"/>
      <c r="Q82" s="33" t="s">
        <v>92</v>
      </c>
      <c r="R82" s="22">
        <f>R80/B81</f>
        <v>5.7219251336898393</v>
      </c>
      <c r="S82" s="22">
        <f>S80/C81</f>
        <v>5.8428781204111599</v>
      </c>
      <c r="T82" s="22" t="e">
        <f>T80/D81</f>
        <v>#DIV/0!</v>
      </c>
      <c r="U82" s="22" t="e">
        <f>U80/E81</f>
        <v>#DIV/0!</v>
      </c>
    </row>
    <row r="83" spans="1:21">
      <c r="J83" s="33"/>
      <c r="K83" s="33"/>
      <c r="L83" s="33"/>
      <c r="M83" s="33"/>
      <c r="N83" s="33"/>
      <c r="P83" s="33"/>
      <c r="Q83" s="33" t="s">
        <v>93</v>
      </c>
      <c r="R83" s="46" t="e">
        <f>AVERAGE(R82:U82)</f>
        <v>#DIV/0!</v>
      </c>
      <c r="S83" s="22"/>
      <c r="T83" s="22"/>
      <c r="U83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showRuler="0" topLeftCell="E33" workbookViewId="0">
      <selection activeCell="S59" sqref="S59"/>
    </sheetView>
  </sheetViews>
  <sheetFormatPr baseColWidth="10" defaultRowHeight="15" x14ac:dyDescent="0"/>
  <cols>
    <col min="1" max="1" width="39.33203125" customWidth="1"/>
  </cols>
  <sheetData>
    <row r="1" spans="1:21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2" t="s">
        <v>66</v>
      </c>
      <c r="J1" s="30" t="s">
        <v>71</v>
      </c>
      <c r="K1" s="31" t="s">
        <v>72</v>
      </c>
      <c r="L1" s="31" t="s">
        <v>73</v>
      </c>
      <c r="M1" s="31" t="s">
        <v>74</v>
      </c>
      <c r="N1" s="52" t="s">
        <v>75</v>
      </c>
      <c r="O1" s="50" t="s">
        <v>76</v>
      </c>
      <c r="P1" s="50" t="s">
        <v>77</v>
      </c>
      <c r="Q1" s="53" t="s">
        <v>78</v>
      </c>
      <c r="R1" s="31" t="s">
        <v>79</v>
      </c>
      <c r="S1" s="31" t="s">
        <v>80</v>
      </c>
      <c r="T1" s="31" t="s">
        <v>81</v>
      </c>
      <c r="U1" s="32" t="s">
        <v>82</v>
      </c>
    </row>
    <row r="2" spans="1:21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4"/>
      <c r="N2" s="13"/>
      <c r="O2" s="14"/>
      <c r="P2" s="14"/>
      <c r="Q2" s="14"/>
      <c r="R2" s="13"/>
      <c r="S2" s="14"/>
      <c r="T2" s="14"/>
      <c r="U2" s="15"/>
    </row>
    <row r="3" spans="1:21">
      <c r="A3" s="16" t="s">
        <v>3</v>
      </c>
      <c r="B3" s="4"/>
      <c r="C3" s="5"/>
      <c r="D3" s="5"/>
      <c r="E3" s="6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5"/>
      <c r="R3" s="4">
        <f>SUM(B3,F3,J3,N3)*3</f>
        <v>0</v>
      </c>
      <c r="S3" s="5">
        <f t="shared" ref="S3:U3" si="0">SUM(C3,G3,K3,O3)*3</f>
        <v>0</v>
      </c>
      <c r="T3" s="5">
        <f t="shared" si="0"/>
        <v>0</v>
      </c>
      <c r="U3" s="6">
        <f t="shared" si="0"/>
        <v>0</v>
      </c>
    </row>
    <row r="4" spans="1:21">
      <c r="A4" s="16" t="s">
        <v>4</v>
      </c>
      <c r="B4" s="4"/>
      <c r="C4" s="5"/>
      <c r="D4" s="5"/>
      <c r="E4" s="6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5"/>
      <c r="R4" s="4">
        <f>SUM(B4,F4,J4,N4)*2</f>
        <v>0</v>
      </c>
      <c r="S4" s="5">
        <f t="shared" ref="S4:U4" si="1">SUM(C4,G4,K4,O4)*2</f>
        <v>0</v>
      </c>
      <c r="T4" s="5">
        <f t="shared" si="1"/>
        <v>0</v>
      </c>
      <c r="U4" s="6">
        <f t="shared" si="1"/>
        <v>0</v>
      </c>
    </row>
    <row r="5" spans="1:21">
      <c r="A5" s="16" t="s">
        <v>5</v>
      </c>
      <c r="B5" s="4"/>
      <c r="C5" s="5"/>
      <c r="D5" s="5"/>
      <c r="E5" s="6"/>
      <c r="F5" s="4"/>
      <c r="G5" s="5"/>
      <c r="H5" s="5"/>
      <c r="I5" s="5">
        <v>1</v>
      </c>
      <c r="J5" s="4"/>
      <c r="K5" s="5"/>
      <c r="L5" s="5"/>
      <c r="M5" s="5"/>
      <c r="N5" s="4"/>
      <c r="O5" s="5"/>
      <c r="P5" s="5"/>
      <c r="Q5" s="5"/>
      <c r="R5" s="4">
        <f>SUM(B5,F5,J5,N5)*5</f>
        <v>0</v>
      </c>
      <c r="S5" s="5">
        <f t="shared" ref="S5:U5" si="2">SUM(C5,G5,K5,O5)*5</f>
        <v>0</v>
      </c>
      <c r="T5" s="5">
        <f t="shared" si="2"/>
        <v>0</v>
      </c>
      <c r="U5" s="6">
        <f t="shared" si="2"/>
        <v>5</v>
      </c>
    </row>
    <row r="6" spans="1:21">
      <c r="A6" s="16" t="s">
        <v>6</v>
      </c>
      <c r="B6" s="4"/>
      <c r="C6" s="5"/>
      <c r="D6" s="5"/>
      <c r="E6" s="6"/>
      <c r="F6" s="4"/>
      <c r="G6" s="5"/>
      <c r="H6" s="5"/>
      <c r="I6" s="5"/>
      <c r="J6" s="4"/>
      <c r="K6" s="5"/>
      <c r="L6" s="5"/>
      <c r="M6" s="5"/>
      <c r="N6" s="4"/>
      <c r="O6" s="5"/>
      <c r="P6" s="5"/>
      <c r="Q6" s="5"/>
      <c r="R6" s="4">
        <f t="shared" ref="R6:U6" si="3">SUM(B6,F6,J6,N6)*3</f>
        <v>0</v>
      </c>
      <c r="S6" s="5">
        <f t="shared" si="3"/>
        <v>0</v>
      </c>
      <c r="T6" s="5">
        <f t="shared" si="3"/>
        <v>0</v>
      </c>
      <c r="U6" s="6">
        <f t="shared" si="3"/>
        <v>0</v>
      </c>
    </row>
    <row r="7" spans="1:21">
      <c r="A7" s="16" t="s">
        <v>7</v>
      </c>
      <c r="B7" s="4"/>
      <c r="C7" s="5"/>
      <c r="D7" s="5"/>
      <c r="E7" s="6"/>
      <c r="F7" s="4"/>
      <c r="G7" s="5"/>
      <c r="H7" s="5"/>
      <c r="I7" s="5"/>
      <c r="J7" s="4"/>
      <c r="K7" s="5"/>
      <c r="L7" s="5"/>
      <c r="M7" s="5"/>
      <c r="N7" s="4"/>
      <c r="O7" s="5"/>
      <c r="P7" s="5"/>
      <c r="Q7" s="5"/>
      <c r="R7" s="4">
        <f>SUM(B7,F7,J7,N7)*1</f>
        <v>0</v>
      </c>
      <c r="S7" s="5">
        <f>SUM(C7,G7,K7,O7)*1</f>
        <v>0</v>
      </c>
      <c r="T7" s="5">
        <f t="shared" ref="T7:U7" si="4">SUM(D7,H7,L7,P7)*1</f>
        <v>0</v>
      </c>
      <c r="U7" s="6">
        <f t="shared" si="4"/>
        <v>0</v>
      </c>
    </row>
    <row r="8" spans="1:21">
      <c r="A8" s="16" t="s">
        <v>8</v>
      </c>
      <c r="B8" s="4"/>
      <c r="C8" s="5"/>
      <c r="D8" s="5"/>
      <c r="E8" s="6"/>
      <c r="F8" s="4"/>
      <c r="G8" s="5"/>
      <c r="H8" s="5"/>
      <c r="I8" s="5"/>
      <c r="J8" s="4"/>
      <c r="K8" s="5"/>
      <c r="L8" s="5"/>
      <c r="M8" s="5"/>
      <c r="N8" s="4"/>
      <c r="O8" s="5"/>
      <c r="P8" s="5"/>
      <c r="Q8" s="5"/>
      <c r="R8" s="4">
        <f>SUM(B8,F8,J8,N8)*4</f>
        <v>0</v>
      </c>
      <c r="S8" s="5">
        <f t="shared" ref="S8:U8" si="5">SUM(C8,G8,K8,O8)*4</f>
        <v>0</v>
      </c>
      <c r="T8" s="5">
        <f t="shared" si="5"/>
        <v>0</v>
      </c>
      <c r="U8" s="6">
        <f t="shared" si="5"/>
        <v>0</v>
      </c>
    </row>
    <row r="9" spans="1:21">
      <c r="A9" s="16" t="s">
        <v>9</v>
      </c>
      <c r="B9" s="4"/>
      <c r="C9" s="5"/>
      <c r="D9" s="5"/>
      <c r="E9" s="6"/>
      <c r="F9" s="4"/>
      <c r="G9" s="5"/>
      <c r="H9" s="5"/>
      <c r="I9" s="5"/>
      <c r="J9" s="4"/>
      <c r="K9" s="5"/>
      <c r="L9" s="5"/>
      <c r="M9" s="5"/>
      <c r="N9" s="4"/>
      <c r="O9" s="5"/>
      <c r="P9" s="5"/>
      <c r="Q9" s="5"/>
      <c r="R9" s="4">
        <f>SUM(B9,F9,J9,N9)*6</f>
        <v>0</v>
      </c>
      <c r="S9" s="5">
        <f t="shared" ref="S9:U9" si="6">SUM(C9,G9,K9,O9)*6</f>
        <v>0</v>
      </c>
      <c r="T9" s="5">
        <f t="shared" si="6"/>
        <v>0</v>
      </c>
      <c r="U9" s="6">
        <f t="shared" si="6"/>
        <v>0</v>
      </c>
    </row>
    <row r="10" spans="1:21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/>
      <c r="K10" s="5"/>
      <c r="L10" s="5"/>
      <c r="M10" s="5"/>
      <c r="N10" s="4"/>
      <c r="O10" s="5"/>
      <c r="P10" s="5"/>
      <c r="Q10" s="5"/>
      <c r="R10" s="4">
        <f>SUM(B10,F10,J10,N10)*3</f>
        <v>0</v>
      </c>
      <c r="S10" s="5">
        <f t="shared" ref="S10:U10" si="7">SUM(C10,G10,K10,O10)*3</f>
        <v>0</v>
      </c>
      <c r="T10" s="5">
        <f t="shared" si="7"/>
        <v>0</v>
      </c>
      <c r="U10" s="6">
        <f t="shared" si="7"/>
        <v>0</v>
      </c>
    </row>
    <row r="11" spans="1:21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5"/>
      <c r="N11" s="4"/>
      <c r="O11" s="5"/>
      <c r="P11" s="5"/>
      <c r="Q11" s="5"/>
      <c r="R11" s="4"/>
      <c r="S11" s="5"/>
      <c r="T11" s="5"/>
      <c r="U11" s="6"/>
    </row>
    <row r="12" spans="1:21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1"/>
      <c r="N12" s="10"/>
      <c r="O12" s="11"/>
      <c r="P12" s="11"/>
      <c r="Q12" s="11"/>
      <c r="R12" s="10"/>
      <c r="S12" s="11"/>
      <c r="T12" s="11"/>
      <c r="U12" s="12"/>
    </row>
    <row r="13" spans="1:21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/>
      <c r="K13" s="5"/>
      <c r="L13" s="5"/>
      <c r="M13" s="5"/>
      <c r="N13" s="4"/>
      <c r="O13" s="5"/>
      <c r="P13" s="5"/>
      <c r="Q13" s="5"/>
      <c r="R13" s="4">
        <f>SUM(B13,F13,J13,N13)*7</f>
        <v>0</v>
      </c>
      <c r="S13" s="5">
        <f t="shared" ref="S13:U13" si="8">SUM(C13,G13,K13,O13)*7</f>
        <v>0</v>
      </c>
      <c r="T13" s="5">
        <f t="shared" si="8"/>
        <v>0</v>
      </c>
      <c r="U13" s="6">
        <f t="shared" si="8"/>
        <v>0</v>
      </c>
    </row>
    <row r="14" spans="1:21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/>
      <c r="K14" s="5"/>
      <c r="L14" s="5"/>
      <c r="M14" s="5"/>
      <c r="N14" s="4"/>
      <c r="O14" s="5"/>
      <c r="P14" s="5"/>
      <c r="Q14" s="5"/>
      <c r="R14" s="4">
        <f>SUM(B14,F14,J14,N14)*4</f>
        <v>0</v>
      </c>
      <c r="S14" s="5">
        <f t="shared" ref="S14:U14" si="9">SUM(C14,G14,K14,O14)*4</f>
        <v>0</v>
      </c>
      <c r="T14" s="5">
        <f t="shared" si="9"/>
        <v>0</v>
      </c>
      <c r="U14" s="6">
        <f t="shared" si="9"/>
        <v>0</v>
      </c>
    </row>
    <row r="15" spans="1:21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5"/>
      <c r="N15" s="4"/>
      <c r="O15" s="5"/>
      <c r="P15" s="5"/>
      <c r="Q15" s="5"/>
      <c r="R15" s="4"/>
      <c r="S15" s="5"/>
      <c r="T15" s="5"/>
      <c r="U15" s="6"/>
    </row>
    <row r="16" spans="1:21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1"/>
      <c r="N16" s="10"/>
      <c r="O16" s="11"/>
      <c r="P16" s="11"/>
      <c r="Q16" s="11"/>
      <c r="R16" s="10"/>
      <c r="S16" s="11"/>
      <c r="T16" s="11"/>
      <c r="U16" s="12"/>
    </row>
    <row r="17" spans="1:21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/>
      <c r="K17" s="5"/>
      <c r="L17" s="5"/>
      <c r="M17" s="5"/>
      <c r="N17" s="4"/>
      <c r="O17" s="5"/>
      <c r="P17" s="5"/>
      <c r="Q17" s="5"/>
      <c r="R17" s="4">
        <f>SUM(B17,F17,J17,N17)*2</f>
        <v>0</v>
      </c>
      <c r="S17" s="5">
        <f t="shared" ref="S17:U21" si="10">SUM(C17,G17,K17,O17)*2</f>
        <v>0</v>
      </c>
      <c r="T17" s="5">
        <f t="shared" si="10"/>
        <v>0</v>
      </c>
      <c r="U17" s="6">
        <f t="shared" si="10"/>
        <v>0</v>
      </c>
    </row>
    <row r="18" spans="1:21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/>
      <c r="K18" s="5"/>
      <c r="L18" s="5"/>
      <c r="M18" s="5"/>
      <c r="N18" s="4"/>
      <c r="O18" s="5"/>
      <c r="P18" s="5"/>
      <c r="Q18" s="5"/>
      <c r="R18" s="4">
        <f>SUM(B18,F18,J18,N18)*2</f>
        <v>0</v>
      </c>
      <c r="S18" s="5">
        <f t="shared" si="10"/>
        <v>0</v>
      </c>
      <c r="T18" s="5">
        <f t="shared" si="10"/>
        <v>0</v>
      </c>
      <c r="U18" s="6">
        <f t="shared" si="10"/>
        <v>0</v>
      </c>
    </row>
    <row r="19" spans="1:21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/>
      <c r="K19" s="5"/>
      <c r="L19" s="5"/>
      <c r="M19" s="5"/>
      <c r="N19" s="4"/>
      <c r="O19" s="5"/>
      <c r="P19" s="5"/>
      <c r="Q19" s="5"/>
      <c r="R19" s="4">
        <f>SUM(B19,F19,J19,N19)*2</f>
        <v>0</v>
      </c>
      <c r="S19" s="5">
        <f t="shared" si="10"/>
        <v>0</v>
      </c>
      <c r="T19" s="5">
        <f t="shared" si="10"/>
        <v>0</v>
      </c>
      <c r="U19" s="6">
        <f t="shared" si="10"/>
        <v>0</v>
      </c>
    </row>
    <row r="20" spans="1:21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/>
      <c r="K20" s="5"/>
      <c r="L20" s="5"/>
      <c r="M20" s="5"/>
      <c r="N20" s="4"/>
      <c r="O20" s="5"/>
      <c r="P20" s="5"/>
      <c r="Q20" s="5"/>
      <c r="R20" s="4">
        <f>SUM(B20,F20,J20,N20)*2</f>
        <v>0</v>
      </c>
      <c r="S20" s="5">
        <f t="shared" si="10"/>
        <v>0</v>
      </c>
      <c r="T20" s="5">
        <f t="shared" si="10"/>
        <v>0</v>
      </c>
      <c r="U20" s="6">
        <f t="shared" si="10"/>
        <v>0</v>
      </c>
    </row>
    <row r="21" spans="1:21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/>
      <c r="K21" s="5"/>
      <c r="L21" s="5"/>
      <c r="M21" s="5"/>
      <c r="N21" s="4"/>
      <c r="O21" s="5"/>
      <c r="P21" s="5"/>
      <c r="Q21" s="5"/>
      <c r="R21" s="4">
        <f>SUM(B21,F21,J21,N21)*2</f>
        <v>0</v>
      </c>
      <c r="S21" s="5">
        <f t="shared" si="10"/>
        <v>0</v>
      </c>
      <c r="T21" s="5">
        <f t="shared" si="10"/>
        <v>0</v>
      </c>
      <c r="U21" s="6">
        <f t="shared" si="10"/>
        <v>0</v>
      </c>
    </row>
    <row r="22" spans="1:21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/>
      <c r="K22" s="5"/>
      <c r="L22" s="5"/>
      <c r="M22" s="5"/>
      <c r="N22" s="4"/>
      <c r="O22" s="5"/>
      <c r="P22" s="5"/>
      <c r="Q22" s="5"/>
      <c r="R22" s="4">
        <f>SUM(B22,F22,J22,N22)*0</f>
        <v>0</v>
      </c>
      <c r="S22" s="5">
        <f t="shared" ref="S22:U22" si="11">SUM(C22,G22,K22,O22)*0</f>
        <v>0</v>
      </c>
      <c r="T22" s="5">
        <f t="shared" si="11"/>
        <v>0</v>
      </c>
      <c r="U22" s="6">
        <f t="shared" si="11"/>
        <v>0</v>
      </c>
    </row>
    <row r="23" spans="1:21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/>
      <c r="K23" s="5"/>
      <c r="L23" s="5"/>
      <c r="M23" s="5"/>
      <c r="N23" s="4"/>
      <c r="O23" s="5"/>
      <c r="P23" s="5"/>
      <c r="Q23" s="5"/>
      <c r="R23" s="4">
        <f>SUM(B23,F23,J23,N23)*2</f>
        <v>0</v>
      </c>
      <c r="S23" s="5">
        <f t="shared" ref="S23:U23" si="12">SUM(C23,G23,K23,O23)*2</f>
        <v>0</v>
      </c>
      <c r="T23" s="5">
        <f t="shared" si="12"/>
        <v>0</v>
      </c>
      <c r="U23" s="6">
        <f t="shared" si="12"/>
        <v>0</v>
      </c>
    </row>
    <row r="24" spans="1:21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5"/>
      <c r="N24" s="4"/>
      <c r="O24" s="5"/>
      <c r="P24" s="5"/>
      <c r="Q24" s="5"/>
      <c r="R24" s="4"/>
      <c r="S24" s="5"/>
      <c r="T24" s="5"/>
      <c r="U24" s="6"/>
    </row>
    <row r="25" spans="1:21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1"/>
      <c r="N25" s="10"/>
      <c r="O25" s="11"/>
      <c r="P25" s="11"/>
      <c r="Q25" s="11"/>
      <c r="R25" s="10"/>
      <c r="S25" s="11"/>
      <c r="T25" s="11"/>
      <c r="U25" s="12"/>
    </row>
    <row r="26" spans="1:21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/>
      <c r="K26" s="5"/>
      <c r="L26" s="5"/>
      <c r="M26" s="5"/>
      <c r="N26" s="4"/>
      <c r="O26" s="5"/>
      <c r="P26" s="5"/>
      <c r="Q26" s="5"/>
      <c r="R26" s="4">
        <f>SUM(B26,F26,J26,N26)*4</f>
        <v>0</v>
      </c>
      <c r="S26" s="5">
        <f t="shared" ref="S26:U27" si="13">SUM(C26,G26,K26,O26)*4</f>
        <v>0</v>
      </c>
      <c r="T26" s="5">
        <f t="shared" si="13"/>
        <v>0</v>
      </c>
      <c r="U26" s="6">
        <f>SUM(E26,I26,M26,Q26)*4</f>
        <v>0</v>
      </c>
    </row>
    <row r="27" spans="1:21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/>
      <c r="K27" s="5"/>
      <c r="L27" s="5"/>
      <c r="M27" s="5"/>
      <c r="N27" s="4"/>
      <c r="O27" s="5"/>
      <c r="P27" s="5"/>
      <c r="Q27" s="5"/>
      <c r="R27" s="4">
        <f>SUM(B27,F27,J27,N27)*4</f>
        <v>0</v>
      </c>
      <c r="S27" s="5">
        <f t="shared" si="13"/>
        <v>0</v>
      </c>
      <c r="T27" s="5">
        <f t="shared" si="13"/>
        <v>0</v>
      </c>
      <c r="U27" s="6">
        <f t="shared" si="13"/>
        <v>0</v>
      </c>
    </row>
    <row r="28" spans="1:21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5"/>
      <c r="N28" s="4"/>
      <c r="O28" s="5"/>
      <c r="P28" s="5"/>
      <c r="Q28" s="5"/>
      <c r="R28" s="4"/>
      <c r="S28" s="5"/>
      <c r="T28" s="5"/>
      <c r="U28" s="6"/>
    </row>
    <row r="29" spans="1:21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/>
      <c r="K29" s="11"/>
      <c r="L29" s="11"/>
      <c r="M29" s="11"/>
      <c r="N29" s="10"/>
      <c r="O29" s="11"/>
      <c r="P29" s="11"/>
      <c r="Q29" s="11"/>
      <c r="R29" s="10">
        <f>SUM(B29,F29,J29,N29)*5</f>
        <v>0</v>
      </c>
      <c r="S29" s="11">
        <f t="shared" ref="S29:U29" si="14">SUM(C29,G29,K29,O29)*5</f>
        <v>0</v>
      </c>
      <c r="T29" s="11">
        <f t="shared" si="14"/>
        <v>0</v>
      </c>
      <c r="U29" s="12">
        <f t="shared" si="14"/>
        <v>0</v>
      </c>
    </row>
    <row r="30" spans="1:21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5"/>
      <c r="N30" s="4"/>
      <c r="O30" s="5"/>
      <c r="P30" s="5"/>
      <c r="Q30" s="5"/>
      <c r="R30" s="4"/>
      <c r="S30" s="5"/>
      <c r="T30" s="5"/>
      <c r="U30" s="6"/>
    </row>
    <row r="31" spans="1:21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1"/>
      <c r="N31" s="10"/>
      <c r="O31" s="11"/>
      <c r="P31" s="11"/>
      <c r="Q31" s="11"/>
      <c r="R31" s="10"/>
      <c r="S31" s="11"/>
      <c r="T31" s="11"/>
      <c r="U31" s="12"/>
    </row>
    <row r="32" spans="1:21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/>
      <c r="K32" s="5"/>
      <c r="L32" s="5"/>
      <c r="M32" s="5"/>
      <c r="N32" s="4"/>
      <c r="O32" s="5"/>
      <c r="P32" s="5"/>
      <c r="Q32" s="5"/>
      <c r="R32" s="4">
        <f>SUM(B32,F32,J32,N32)*3</f>
        <v>0</v>
      </c>
      <c r="S32" s="5">
        <f t="shared" ref="S32:U32" si="15">SUM(C32,G32,K32,O32)*3</f>
        <v>0</v>
      </c>
      <c r="T32" s="5">
        <f t="shared" si="15"/>
        <v>0</v>
      </c>
      <c r="U32" s="6">
        <f t="shared" si="15"/>
        <v>0</v>
      </c>
    </row>
    <row r="33" spans="1:21">
      <c r="A33" s="17" t="s">
        <v>27</v>
      </c>
      <c r="B33" s="4">
        <v>1</v>
      </c>
      <c r="C33" s="5"/>
      <c r="D33" s="5"/>
      <c r="E33" s="6"/>
      <c r="F33" s="4"/>
      <c r="G33" s="5"/>
      <c r="H33" s="5"/>
      <c r="I33" s="5"/>
      <c r="J33" s="4"/>
      <c r="K33" s="5"/>
      <c r="L33" s="5"/>
      <c r="M33" s="5"/>
      <c r="N33" s="4"/>
      <c r="O33" s="5"/>
      <c r="P33" s="5"/>
      <c r="Q33" s="5"/>
      <c r="R33" s="4">
        <f>SUM(B33,F33,J33,N33)*4</f>
        <v>4</v>
      </c>
      <c r="S33" s="5">
        <f t="shared" ref="S33:U34" si="16">SUM(C33,G33,K33,O33)*4</f>
        <v>0</v>
      </c>
      <c r="T33" s="5">
        <f t="shared" si="16"/>
        <v>0</v>
      </c>
      <c r="U33" s="6">
        <f t="shared" si="16"/>
        <v>0</v>
      </c>
    </row>
    <row r="34" spans="1:21">
      <c r="A34" s="16" t="s">
        <v>28</v>
      </c>
      <c r="B34" s="4">
        <v>19</v>
      </c>
      <c r="C34" s="5"/>
      <c r="D34" s="5"/>
      <c r="E34" s="6"/>
      <c r="F34" s="4"/>
      <c r="G34" s="5"/>
      <c r="H34" s="5"/>
      <c r="I34" s="5"/>
      <c r="J34" s="4"/>
      <c r="K34" s="5"/>
      <c r="L34" s="5"/>
      <c r="M34" s="5"/>
      <c r="N34" s="4"/>
      <c r="O34" s="5"/>
      <c r="P34" s="5"/>
      <c r="Q34" s="5"/>
      <c r="R34" s="4">
        <f t="shared" ref="R34:U58" si="17">SUM(B34,F34,J34,N34)*4</f>
        <v>76</v>
      </c>
      <c r="S34" s="5">
        <f t="shared" si="16"/>
        <v>0</v>
      </c>
      <c r="T34" s="5">
        <f t="shared" si="16"/>
        <v>0</v>
      </c>
      <c r="U34" s="6">
        <f t="shared" si="16"/>
        <v>0</v>
      </c>
    </row>
    <row r="35" spans="1:21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5"/>
      <c r="N35" s="4"/>
      <c r="O35" s="5"/>
      <c r="P35" s="5"/>
      <c r="Q35" s="5"/>
      <c r="R35" s="4"/>
      <c r="S35" s="5"/>
      <c r="T35" s="5"/>
      <c r="U35" s="6"/>
    </row>
    <row r="36" spans="1:21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1"/>
      <c r="N36" s="10"/>
      <c r="O36" s="11"/>
      <c r="P36" s="11"/>
      <c r="Q36" s="11"/>
      <c r="R36" s="10"/>
      <c r="S36" s="11"/>
      <c r="T36" s="11"/>
      <c r="U36" s="12"/>
    </row>
    <row r="37" spans="1:21">
      <c r="A37" s="16" t="s">
        <v>0</v>
      </c>
      <c r="B37" s="4">
        <v>12</v>
      </c>
      <c r="C37" s="5"/>
      <c r="D37" s="5"/>
      <c r="E37" s="6">
        <v>6</v>
      </c>
      <c r="F37" s="4"/>
      <c r="G37" s="5">
        <v>24</v>
      </c>
      <c r="H37" s="5"/>
      <c r="I37" s="5">
        <v>8</v>
      </c>
      <c r="J37" s="4"/>
      <c r="K37" s="5"/>
      <c r="L37" s="5"/>
      <c r="M37" s="5"/>
      <c r="N37" s="4"/>
      <c r="O37" s="5"/>
      <c r="P37" s="5"/>
      <c r="Q37" s="5"/>
      <c r="R37" s="4">
        <f t="shared" si="17"/>
        <v>48</v>
      </c>
      <c r="S37" s="5">
        <f t="shared" si="17"/>
        <v>96</v>
      </c>
      <c r="T37" s="5">
        <f t="shared" si="17"/>
        <v>0</v>
      </c>
      <c r="U37" s="6">
        <f t="shared" si="17"/>
        <v>56</v>
      </c>
    </row>
    <row r="38" spans="1:21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/>
      <c r="K38" s="5"/>
      <c r="L38" s="5"/>
      <c r="M38" s="5"/>
      <c r="N38" s="4"/>
      <c r="O38" s="5"/>
      <c r="P38" s="5"/>
      <c r="Q38" s="5"/>
      <c r="R38" s="4">
        <f t="shared" si="17"/>
        <v>0</v>
      </c>
      <c r="S38" s="5">
        <f t="shared" si="17"/>
        <v>0</v>
      </c>
      <c r="T38" s="5">
        <f t="shared" si="17"/>
        <v>0</v>
      </c>
      <c r="U38" s="6">
        <f t="shared" si="17"/>
        <v>0</v>
      </c>
    </row>
    <row r="39" spans="1:21">
      <c r="A39" s="16" t="s">
        <v>31</v>
      </c>
      <c r="B39" s="4">
        <v>1</v>
      </c>
      <c r="C39" s="5"/>
      <c r="D39" s="5"/>
      <c r="E39" s="6"/>
      <c r="F39" s="4"/>
      <c r="G39" s="5"/>
      <c r="H39" s="5"/>
      <c r="I39" s="5"/>
      <c r="J39" s="4"/>
      <c r="K39" s="5"/>
      <c r="L39" s="5"/>
      <c r="M39" s="5"/>
      <c r="N39" s="4"/>
      <c r="O39" s="5"/>
      <c r="P39" s="5"/>
      <c r="Q39" s="5"/>
      <c r="R39" s="4">
        <f>SUM(B39,F39,J39,N39)*3</f>
        <v>3</v>
      </c>
      <c r="S39" s="5">
        <f t="shared" ref="S39:U39" si="18">SUM(C39,G39,K39,O39)*3</f>
        <v>0</v>
      </c>
      <c r="T39" s="5">
        <f t="shared" si="18"/>
        <v>0</v>
      </c>
      <c r="U39" s="6">
        <f t="shared" si="18"/>
        <v>0</v>
      </c>
    </row>
    <row r="40" spans="1:21">
      <c r="A40" s="16" t="s">
        <v>32</v>
      </c>
      <c r="B40" s="4"/>
      <c r="C40" s="5"/>
      <c r="D40" s="5"/>
      <c r="E40" s="6"/>
      <c r="F40" s="4"/>
      <c r="G40" s="5">
        <v>3</v>
      </c>
      <c r="H40" s="5"/>
      <c r="I40" s="5"/>
      <c r="J40" s="4"/>
      <c r="K40" s="5"/>
      <c r="L40" s="5"/>
      <c r="M40" s="5"/>
      <c r="N40" s="4"/>
      <c r="O40" s="5"/>
      <c r="P40" s="5"/>
      <c r="Q40" s="5"/>
      <c r="R40" s="4">
        <f>SUM(B40,F40,J40,N40)*6</f>
        <v>0</v>
      </c>
      <c r="S40" s="5">
        <f t="shared" ref="S40:U40" si="19">SUM(C40,G40,K40,O40)*6</f>
        <v>18</v>
      </c>
      <c r="T40" s="5">
        <f t="shared" si="19"/>
        <v>0</v>
      </c>
      <c r="U40" s="6">
        <f t="shared" si="19"/>
        <v>0</v>
      </c>
    </row>
    <row r="41" spans="1:21">
      <c r="A41" s="16" t="s">
        <v>33</v>
      </c>
      <c r="B41" s="4">
        <v>4</v>
      </c>
      <c r="C41" s="5"/>
      <c r="D41" s="5"/>
      <c r="E41" s="6"/>
      <c r="F41" s="4"/>
      <c r="G41" s="5"/>
      <c r="H41" s="5"/>
      <c r="I41" s="5"/>
      <c r="J41" s="4"/>
      <c r="K41" s="5"/>
      <c r="L41" s="5"/>
      <c r="M41" s="5"/>
      <c r="N41" s="4"/>
      <c r="O41" s="5"/>
      <c r="P41" s="5"/>
      <c r="Q41" s="5"/>
      <c r="R41" s="4">
        <f>SUM(B41,F41,J41,N41)*1</f>
        <v>4</v>
      </c>
      <c r="S41" s="5">
        <f t="shared" ref="S41:U41" si="20">SUM(C41,G41,K41,O41)*1</f>
        <v>0</v>
      </c>
      <c r="T41" s="5">
        <f t="shared" si="20"/>
        <v>0</v>
      </c>
      <c r="U41" s="6">
        <f t="shared" si="20"/>
        <v>0</v>
      </c>
    </row>
    <row r="42" spans="1:21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/>
      <c r="K42" s="5"/>
      <c r="L42" s="5"/>
      <c r="M42" s="5"/>
      <c r="N42" s="4"/>
      <c r="O42" s="5"/>
      <c r="P42" s="5"/>
      <c r="Q42" s="5"/>
      <c r="R42" s="4">
        <f>SUM(B42,F42,J42,N42)*3</f>
        <v>0</v>
      </c>
      <c r="S42" s="5">
        <f t="shared" ref="S42:U42" si="21">SUM(C42,G42,K42,O42)*3</f>
        <v>0</v>
      </c>
      <c r="T42" s="5">
        <f t="shared" si="21"/>
        <v>0</v>
      </c>
      <c r="U42" s="6">
        <f t="shared" si="21"/>
        <v>0</v>
      </c>
    </row>
    <row r="43" spans="1:21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/>
      <c r="K43" s="5"/>
      <c r="L43" s="5"/>
      <c r="M43" s="5"/>
      <c r="N43" s="4"/>
      <c r="O43" s="5"/>
      <c r="P43" s="5"/>
      <c r="Q43" s="5"/>
      <c r="R43" s="4">
        <f>SUM(B43,F43,J43,N43)*6</f>
        <v>0</v>
      </c>
      <c r="S43" s="5">
        <f t="shared" ref="S43:U43" si="22">SUM(C43,G43,K43,O43)*6</f>
        <v>0</v>
      </c>
      <c r="T43" s="5">
        <f t="shared" si="22"/>
        <v>0</v>
      </c>
      <c r="U43" s="6">
        <f t="shared" si="22"/>
        <v>0</v>
      </c>
    </row>
    <row r="44" spans="1:21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5"/>
      <c r="N44" s="4"/>
      <c r="O44" s="5"/>
      <c r="P44" s="5"/>
      <c r="Q44" s="5"/>
      <c r="R44" s="4"/>
      <c r="S44" s="5"/>
      <c r="T44" s="5"/>
      <c r="U44" s="6"/>
    </row>
    <row r="45" spans="1:21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1"/>
      <c r="N45" s="10"/>
      <c r="O45" s="11"/>
      <c r="P45" s="11"/>
      <c r="Q45" s="11"/>
      <c r="R45" s="10"/>
      <c r="S45" s="11"/>
      <c r="T45" s="11"/>
      <c r="U45" s="12"/>
    </row>
    <row r="46" spans="1:21">
      <c r="A46" s="16" t="s">
        <v>36</v>
      </c>
      <c r="B46" s="4">
        <v>7</v>
      </c>
      <c r="C46" s="5"/>
      <c r="D46" s="5"/>
      <c r="E46" s="6">
        <v>34</v>
      </c>
      <c r="F46" s="4"/>
      <c r="G46" s="5">
        <v>1</v>
      </c>
      <c r="H46" s="5"/>
      <c r="I46" s="5">
        <v>18</v>
      </c>
      <c r="J46" s="4"/>
      <c r="K46" s="5"/>
      <c r="L46" s="5"/>
      <c r="M46" s="5"/>
      <c r="N46" s="4"/>
      <c r="O46" s="5"/>
      <c r="P46" s="5"/>
      <c r="Q46" s="5"/>
      <c r="R46" s="4">
        <f>SUM(B46,F46,J46,N46)*3</f>
        <v>21</v>
      </c>
      <c r="S46" s="5">
        <f t="shared" ref="S46:U46" si="23">SUM(C46,G46,K46,O46)*3</f>
        <v>3</v>
      </c>
      <c r="T46" s="5">
        <f t="shared" si="23"/>
        <v>0</v>
      </c>
      <c r="U46" s="6">
        <f t="shared" si="23"/>
        <v>156</v>
      </c>
    </row>
    <row r="47" spans="1:21">
      <c r="A47" s="16" t="s">
        <v>37</v>
      </c>
      <c r="B47" s="4"/>
      <c r="C47" s="5"/>
      <c r="D47" s="5"/>
      <c r="E47" s="6">
        <v>2</v>
      </c>
      <c r="F47" s="4"/>
      <c r="G47" s="5"/>
      <c r="H47" s="5"/>
      <c r="I47" s="5">
        <v>10</v>
      </c>
      <c r="J47" s="4"/>
      <c r="K47" s="5"/>
      <c r="L47" s="5"/>
      <c r="M47" s="5"/>
      <c r="N47" s="4"/>
      <c r="O47" s="5"/>
      <c r="P47" s="5"/>
      <c r="Q47" s="5"/>
      <c r="R47" s="4">
        <f t="shared" si="17"/>
        <v>0</v>
      </c>
      <c r="S47" s="5">
        <f t="shared" si="17"/>
        <v>0</v>
      </c>
      <c r="T47" s="5">
        <f t="shared" si="17"/>
        <v>0</v>
      </c>
      <c r="U47" s="6">
        <f t="shared" si="17"/>
        <v>48</v>
      </c>
    </row>
    <row r="48" spans="1:21">
      <c r="A48" s="16" t="s">
        <v>38</v>
      </c>
      <c r="B48" s="4">
        <v>224</v>
      </c>
      <c r="C48" s="5"/>
      <c r="D48" s="5"/>
      <c r="E48" s="6">
        <v>1000</v>
      </c>
      <c r="F48" s="4"/>
      <c r="G48" s="5">
        <v>211</v>
      </c>
      <c r="H48" s="5"/>
      <c r="I48" s="5">
        <v>740</v>
      </c>
      <c r="J48" s="4"/>
      <c r="K48" s="5"/>
      <c r="L48" s="5"/>
      <c r="M48" s="5"/>
      <c r="N48" s="4"/>
      <c r="O48" s="5"/>
      <c r="P48" s="5"/>
      <c r="Q48" s="5"/>
      <c r="R48" s="4">
        <f>SUM(B48,F48,J48,N48)*6</f>
        <v>1344</v>
      </c>
      <c r="S48" s="5">
        <f t="shared" ref="S48:U51" si="24">SUM(C48,G48,K48,O48)*6</f>
        <v>1266</v>
      </c>
      <c r="T48" s="5">
        <f t="shared" si="24"/>
        <v>0</v>
      </c>
      <c r="U48" s="6">
        <f t="shared" si="24"/>
        <v>10440</v>
      </c>
    </row>
    <row r="49" spans="1:21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/>
      <c r="K49" s="5"/>
      <c r="L49" s="5"/>
      <c r="M49" s="5"/>
      <c r="N49" s="4"/>
      <c r="O49" s="5"/>
      <c r="P49" s="5"/>
      <c r="Q49" s="5"/>
      <c r="R49" s="4">
        <f>SUM(B49,F49,J49,N49)*6</f>
        <v>0</v>
      </c>
      <c r="S49" s="5">
        <f t="shared" si="24"/>
        <v>0</v>
      </c>
      <c r="T49" s="5">
        <f t="shared" si="24"/>
        <v>0</v>
      </c>
      <c r="U49" s="6">
        <f t="shared" si="24"/>
        <v>0</v>
      </c>
    </row>
    <row r="50" spans="1:21">
      <c r="A50" s="16" t="s">
        <v>40</v>
      </c>
      <c r="B50" s="4"/>
      <c r="C50" s="5"/>
      <c r="D50" s="5"/>
      <c r="E50" s="6"/>
      <c r="F50" s="4"/>
      <c r="G50" s="5">
        <v>28</v>
      </c>
      <c r="H50" s="5"/>
      <c r="I50" s="5"/>
      <c r="J50" s="4"/>
      <c r="K50" s="5"/>
      <c r="L50" s="5"/>
      <c r="M50" s="5"/>
      <c r="N50" s="4"/>
      <c r="O50" s="5"/>
      <c r="P50" s="5"/>
      <c r="Q50" s="5"/>
      <c r="R50" s="4">
        <f>SUM(B50,F50,J50,N50)*6</f>
        <v>0</v>
      </c>
      <c r="S50" s="5">
        <f t="shared" si="24"/>
        <v>168</v>
      </c>
      <c r="T50" s="5">
        <f t="shared" si="24"/>
        <v>0</v>
      </c>
      <c r="U50" s="6">
        <f t="shared" si="24"/>
        <v>0</v>
      </c>
    </row>
    <row r="51" spans="1:21">
      <c r="A51" s="16" t="s">
        <v>41</v>
      </c>
      <c r="B51" s="4"/>
      <c r="C51" s="5"/>
      <c r="D51" s="5"/>
      <c r="E51" s="6"/>
      <c r="F51" s="4"/>
      <c r="G51" s="5">
        <v>1</v>
      </c>
      <c r="H51" s="5"/>
      <c r="I51" s="5"/>
      <c r="J51" s="4"/>
      <c r="K51" s="5"/>
      <c r="L51" s="5"/>
      <c r="M51" s="5"/>
      <c r="N51" s="4"/>
      <c r="O51" s="5"/>
      <c r="P51" s="5"/>
      <c r="Q51" s="5"/>
      <c r="R51" s="4">
        <f>SUM(B51,F51,J51,N51)*6</f>
        <v>0</v>
      </c>
      <c r="S51" s="5">
        <f t="shared" si="24"/>
        <v>6</v>
      </c>
      <c r="T51" s="5">
        <f t="shared" si="24"/>
        <v>0</v>
      </c>
      <c r="U51" s="6">
        <f t="shared" si="24"/>
        <v>0</v>
      </c>
    </row>
    <row r="52" spans="1:21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/>
      <c r="K52" s="5"/>
      <c r="L52" s="5"/>
      <c r="M52" s="5"/>
      <c r="N52" s="4"/>
      <c r="O52" s="5"/>
      <c r="P52" s="5"/>
      <c r="Q52" s="5"/>
      <c r="R52" s="4">
        <f>SUM(B52,F52,J52,N52)*8</f>
        <v>0</v>
      </c>
      <c r="S52" s="5">
        <f t="shared" ref="S52:U52" si="25">SUM(C52,G52,K52,O52)*8</f>
        <v>0</v>
      </c>
      <c r="T52" s="5">
        <f t="shared" si="25"/>
        <v>0</v>
      </c>
      <c r="U52" s="6">
        <f t="shared" si="25"/>
        <v>0</v>
      </c>
    </row>
    <row r="53" spans="1:21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5"/>
      <c r="N53" s="4"/>
      <c r="O53" s="5"/>
      <c r="P53" s="5"/>
      <c r="Q53" s="5"/>
      <c r="R53" s="4"/>
      <c r="S53" s="5"/>
      <c r="T53" s="5"/>
      <c r="U53" s="6"/>
    </row>
    <row r="54" spans="1:21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1"/>
      <c r="N54" s="10"/>
      <c r="O54" s="11"/>
      <c r="P54" s="11"/>
      <c r="Q54" s="11"/>
      <c r="R54" s="10"/>
      <c r="S54" s="11"/>
      <c r="T54" s="11"/>
      <c r="U54" s="12"/>
    </row>
    <row r="55" spans="1:21">
      <c r="A55" s="16" t="s">
        <v>43</v>
      </c>
      <c r="B55" s="4">
        <v>139</v>
      </c>
      <c r="C55" s="5"/>
      <c r="D55" s="5"/>
      <c r="E55" s="6">
        <v>25</v>
      </c>
      <c r="F55" s="4"/>
      <c r="G55" s="5">
        <v>29</v>
      </c>
      <c r="H55" s="5"/>
      <c r="I55" s="5">
        <v>27</v>
      </c>
      <c r="J55" s="4"/>
      <c r="K55" s="5"/>
      <c r="L55" s="5"/>
      <c r="M55" s="5"/>
      <c r="N55" s="4"/>
      <c r="O55" s="5"/>
      <c r="P55" s="5"/>
      <c r="Q55" s="5"/>
      <c r="R55" s="4">
        <f>SUM(B55,F55,J55,N55)*6</f>
        <v>834</v>
      </c>
      <c r="S55" s="5">
        <f t="shared" ref="S55:U56" si="26">SUM(C55,G55,K55,O55)*6</f>
        <v>174</v>
      </c>
      <c r="T55" s="5">
        <f t="shared" si="26"/>
        <v>0</v>
      </c>
      <c r="U55" s="6">
        <f t="shared" si="26"/>
        <v>312</v>
      </c>
    </row>
    <row r="56" spans="1:21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/>
      <c r="K56" s="5"/>
      <c r="L56" s="5"/>
      <c r="M56" s="5"/>
      <c r="N56" s="4"/>
      <c r="O56" s="5"/>
      <c r="P56" s="5"/>
      <c r="Q56" s="5"/>
      <c r="R56" s="4">
        <f>SUM(B56,F56,J56,N56)*6</f>
        <v>0</v>
      </c>
      <c r="S56" s="5">
        <f t="shared" si="26"/>
        <v>0</v>
      </c>
      <c r="T56" s="5">
        <f t="shared" si="26"/>
        <v>0</v>
      </c>
      <c r="U56" s="6">
        <f t="shared" si="26"/>
        <v>0</v>
      </c>
    </row>
    <row r="57" spans="1:21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/>
      <c r="K57" s="5"/>
      <c r="L57" s="5"/>
      <c r="M57" s="5"/>
      <c r="N57" s="4"/>
      <c r="O57" s="5"/>
      <c r="P57" s="5"/>
      <c r="Q57" s="5"/>
      <c r="R57" s="4">
        <f>SUM(B57,F57,J57,N57)*8</f>
        <v>0</v>
      </c>
      <c r="S57" s="5">
        <f t="shared" ref="S57:U57" si="27">SUM(C57,G57,K57,O57)*8</f>
        <v>0</v>
      </c>
      <c r="T57" s="5">
        <f t="shared" si="27"/>
        <v>0</v>
      </c>
      <c r="U57" s="6">
        <f t="shared" si="27"/>
        <v>0</v>
      </c>
    </row>
    <row r="58" spans="1:21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/>
      <c r="K58" s="5"/>
      <c r="L58" s="5"/>
      <c r="M58" s="5"/>
      <c r="N58" s="4"/>
      <c r="O58" s="5"/>
      <c r="P58" s="5"/>
      <c r="Q58" s="5"/>
      <c r="R58" s="4">
        <f t="shared" si="17"/>
        <v>0</v>
      </c>
      <c r="S58" s="5">
        <f t="shared" si="17"/>
        <v>0</v>
      </c>
      <c r="T58" s="5">
        <f t="shared" si="17"/>
        <v>0</v>
      </c>
      <c r="U58" s="6">
        <f t="shared" si="17"/>
        <v>0</v>
      </c>
    </row>
    <row r="59" spans="1:21">
      <c r="A59" s="16" t="s">
        <v>47</v>
      </c>
      <c r="B59" s="4">
        <v>5</v>
      </c>
      <c r="C59" s="5"/>
      <c r="D59" s="5"/>
      <c r="E59" s="6">
        <v>18</v>
      </c>
      <c r="F59" s="4"/>
      <c r="G59" s="5">
        <v>32</v>
      </c>
      <c r="H59" s="5"/>
      <c r="I59" s="5">
        <v>23</v>
      </c>
      <c r="J59" s="4"/>
      <c r="K59" s="5"/>
      <c r="L59" s="5"/>
      <c r="M59" s="5"/>
      <c r="N59" s="4"/>
      <c r="O59" s="5"/>
      <c r="P59" s="5"/>
      <c r="Q59" s="5"/>
      <c r="R59" s="4">
        <f>SUM(B59,F59,J59,N59)*8</f>
        <v>40</v>
      </c>
      <c r="S59" s="5">
        <f t="shared" ref="S59:U59" si="28">SUM(C59,G59,K59,O59)*8</f>
        <v>256</v>
      </c>
      <c r="T59" s="5">
        <f t="shared" si="28"/>
        <v>0</v>
      </c>
      <c r="U59" s="6">
        <f t="shared" si="28"/>
        <v>328</v>
      </c>
    </row>
    <row r="60" spans="1:21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/>
      <c r="K60" s="5"/>
      <c r="L60" s="5"/>
      <c r="M60" s="5"/>
      <c r="N60" s="4"/>
      <c r="O60" s="5"/>
      <c r="P60" s="5"/>
      <c r="Q60" s="5"/>
      <c r="R60" s="4">
        <f>SUM(B60,F60,J60,N60)*7</f>
        <v>0</v>
      </c>
      <c r="S60" s="5">
        <f t="shared" ref="S60:U61" si="29">SUM(C60,G60,K60,O60)*7</f>
        <v>0</v>
      </c>
      <c r="T60" s="5">
        <f t="shared" si="29"/>
        <v>0</v>
      </c>
      <c r="U60" s="6">
        <f t="shared" si="29"/>
        <v>0</v>
      </c>
    </row>
    <row r="61" spans="1:21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/>
      <c r="K61" s="5"/>
      <c r="L61" s="5"/>
      <c r="M61" s="5"/>
      <c r="N61" s="4"/>
      <c r="O61" s="5"/>
      <c r="P61" s="5"/>
      <c r="Q61" s="5"/>
      <c r="R61" s="4">
        <f>SUM(B61,F61,J61,N61)*7</f>
        <v>0</v>
      </c>
      <c r="S61" s="5">
        <f t="shared" si="29"/>
        <v>0</v>
      </c>
      <c r="T61" s="5">
        <f t="shared" si="29"/>
        <v>0</v>
      </c>
      <c r="U61" s="6">
        <f t="shared" si="29"/>
        <v>0</v>
      </c>
    </row>
    <row r="62" spans="1:21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/>
      <c r="K62" s="5"/>
      <c r="L62" s="5"/>
      <c r="M62" s="5"/>
      <c r="N62" s="4"/>
      <c r="O62" s="5"/>
      <c r="P62" s="5"/>
      <c r="Q62" s="5"/>
      <c r="R62" s="4">
        <f>SUM(B62,F62,J62,N62)*8</f>
        <v>0</v>
      </c>
      <c r="S62" s="5">
        <f t="shared" ref="S62:U62" si="30">SUM(C62,G62,K62,O62)*8</f>
        <v>0</v>
      </c>
      <c r="T62" s="5">
        <f t="shared" si="30"/>
        <v>0</v>
      </c>
      <c r="U62" s="6">
        <f t="shared" si="30"/>
        <v>0</v>
      </c>
    </row>
    <row r="63" spans="1:21">
      <c r="A63" s="16" t="s">
        <v>70</v>
      </c>
      <c r="B63" s="4"/>
      <c r="C63" s="5"/>
      <c r="D63" s="5"/>
      <c r="E63" s="6"/>
      <c r="F63" s="4"/>
      <c r="G63" s="5"/>
      <c r="H63" s="5"/>
      <c r="I63" s="5"/>
      <c r="J63" s="4"/>
      <c r="K63" s="5"/>
      <c r="L63" s="5"/>
      <c r="M63" s="5"/>
      <c r="N63" s="4"/>
      <c r="O63" s="5"/>
      <c r="P63" s="5"/>
      <c r="Q63" s="5"/>
      <c r="R63" s="4">
        <f>SUM(B63,F63,J63,N63)*5</f>
        <v>0</v>
      </c>
      <c r="S63" s="5">
        <f t="shared" ref="S63:U63" si="31">SUM(C63,G63,K63,O63)*5</f>
        <v>0</v>
      </c>
      <c r="T63" s="5">
        <f t="shared" si="31"/>
        <v>0</v>
      </c>
      <c r="U63" s="6">
        <f t="shared" si="31"/>
        <v>0</v>
      </c>
    </row>
    <row r="64" spans="1:21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/>
      <c r="K64" s="5"/>
      <c r="L64" s="5"/>
      <c r="M64" s="5"/>
      <c r="N64" s="4"/>
      <c r="O64" s="5"/>
      <c r="P64" s="5"/>
      <c r="Q64" s="5"/>
      <c r="R64" s="4">
        <f>SUM(B64,F64,J64,N64)*8</f>
        <v>0</v>
      </c>
      <c r="S64" s="5">
        <f t="shared" ref="S64:U64" si="32">SUM(C64,G64,K64,O64)*8</f>
        <v>0</v>
      </c>
      <c r="T64" s="5">
        <f t="shared" si="32"/>
        <v>0</v>
      </c>
      <c r="U64" s="6">
        <f t="shared" si="32"/>
        <v>0</v>
      </c>
    </row>
    <row r="65" spans="1:21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/>
      <c r="K65" s="5"/>
      <c r="L65" s="5"/>
      <c r="M65" s="5"/>
      <c r="N65" s="4"/>
      <c r="O65" s="5"/>
      <c r="P65" s="5"/>
      <c r="Q65" s="5"/>
      <c r="R65" s="4">
        <f>SUM(B65,F65,J65,N65)*6</f>
        <v>0</v>
      </c>
      <c r="S65" s="5">
        <f t="shared" ref="S65:U67" si="33">SUM(C65,G65,K65,O65)*6</f>
        <v>0</v>
      </c>
      <c r="T65" s="5">
        <f t="shared" si="33"/>
        <v>0</v>
      </c>
      <c r="U65" s="6">
        <f t="shared" si="33"/>
        <v>0</v>
      </c>
    </row>
    <row r="66" spans="1:21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/>
      <c r="K66" s="5"/>
      <c r="L66" s="5"/>
      <c r="M66" s="5"/>
      <c r="N66" s="4"/>
      <c r="O66" s="5"/>
      <c r="P66" s="5"/>
      <c r="Q66" s="5"/>
      <c r="R66" s="4">
        <f>SUM(B66,F66,J66,N66)*6</f>
        <v>0</v>
      </c>
      <c r="S66" s="5">
        <f t="shared" si="33"/>
        <v>0</v>
      </c>
      <c r="T66" s="5">
        <f t="shared" si="33"/>
        <v>0</v>
      </c>
      <c r="U66" s="6">
        <f t="shared" si="33"/>
        <v>0</v>
      </c>
    </row>
    <row r="67" spans="1:21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/>
      <c r="K67" s="5"/>
      <c r="L67" s="5"/>
      <c r="M67" s="5"/>
      <c r="N67" s="4"/>
      <c r="O67" s="5"/>
      <c r="P67" s="5"/>
      <c r="Q67" s="5"/>
      <c r="R67" s="4">
        <f>SUM(B67,F67,J67,N67)*6</f>
        <v>0</v>
      </c>
      <c r="S67" s="5">
        <f t="shared" si="33"/>
        <v>0</v>
      </c>
      <c r="T67" s="5">
        <f t="shared" si="33"/>
        <v>0</v>
      </c>
      <c r="U67" s="6">
        <f t="shared" si="33"/>
        <v>0</v>
      </c>
    </row>
    <row r="68" spans="1:21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/>
      <c r="K68" s="5"/>
      <c r="L68" s="5"/>
      <c r="M68" s="5"/>
      <c r="N68" s="4"/>
      <c r="O68" s="5"/>
      <c r="P68" s="5"/>
      <c r="Q68" s="5"/>
      <c r="R68" s="4">
        <f>SUM(B68,F68,J68,N68)*8</f>
        <v>0</v>
      </c>
      <c r="S68" s="5">
        <f t="shared" ref="S68:U68" si="34">SUM(C68,G68,K68,O68)*8</f>
        <v>0</v>
      </c>
      <c r="T68" s="5">
        <f t="shared" si="34"/>
        <v>0</v>
      </c>
      <c r="U68" s="6">
        <f t="shared" si="34"/>
        <v>0</v>
      </c>
    </row>
    <row r="69" spans="1:21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/>
      <c r="K69" s="5"/>
      <c r="L69" s="5"/>
      <c r="M69" s="5"/>
      <c r="N69" s="4"/>
      <c r="O69" s="5"/>
      <c r="P69" s="5"/>
      <c r="Q69" s="5"/>
      <c r="R69" s="4">
        <f>SUM(B69,F69,J69,N69)*6</f>
        <v>0</v>
      </c>
      <c r="S69" s="5">
        <f t="shared" ref="S69:U69" si="35">SUM(C69,G69,K69,O69)*6</f>
        <v>0</v>
      </c>
      <c r="T69" s="5">
        <f t="shared" si="35"/>
        <v>0</v>
      </c>
      <c r="U69" s="6">
        <f t="shared" si="35"/>
        <v>0</v>
      </c>
    </row>
    <row r="70" spans="1:21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/>
      <c r="K70" s="5"/>
      <c r="L70" s="5"/>
      <c r="M70" s="5"/>
      <c r="N70" s="4"/>
      <c r="O70" s="5"/>
      <c r="P70" s="5"/>
      <c r="Q70" s="5"/>
      <c r="R70" s="4">
        <f>SUM(B70,F70,J70,N70)*8</f>
        <v>0</v>
      </c>
      <c r="S70" s="5">
        <f t="shared" ref="S70:U71" si="36">SUM(C70,G70,K70,O70)*8</f>
        <v>0</v>
      </c>
      <c r="T70" s="5">
        <f t="shared" si="36"/>
        <v>0</v>
      </c>
      <c r="U70" s="6">
        <f t="shared" si="36"/>
        <v>0</v>
      </c>
    </row>
    <row r="71" spans="1:21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/>
      <c r="K71" s="5"/>
      <c r="L71" s="5"/>
      <c r="M71" s="5"/>
      <c r="N71" s="4"/>
      <c r="O71" s="5"/>
      <c r="P71" s="5"/>
      <c r="Q71" s="5"/>
      <c r="R71" s="4">
        <f>SUM(B71,F71,J71,N71)*8</f>
        <v>0</v>
      </c>
      <c r="S71" s="5">
        <f t="shared" si="36"/>
        <v>0</v>
      </c>
      <c r="T71" s="5">
        <f t="shared" si="36"/>
        <v>0</v>
      </c>
      <c r="U71" s="6">
        <f t="shared" si="36"/>
        <v>0</v>
      </c>
    </row>
    <row r="72" spans="1:21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5"/>
      <c r="N72" s="4"/>
      <c r="O72" s="5"/>
      <c r="P72" s="5"/>
      <c r="Q72" s="5"/>
      <c r="R72" s="4"/>
      <c r="S72" s="5"/>
      <c r="T72" s="5"/>
      <c r="U72" s="6"/>
    </row>
    <row r="73" spans="1:21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1"/>
      <c r="N73" s="10"/>
      <c r="O73" s="11"/>
      <c r="P73" s="11"/>
      <c r="Q73" s="11"/>
      <c r="R73" s="10"/>
      <c r="S73" s="11"/>
      <c r="T73" s="11"/>
      <c r="U73" s="12"/>
    </row>
    <row r="74" spans="1:21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5"/>
      <c r="N74" s="4"/>
      <c r="O74" s="5"/>
      <c r="P74" s="5"/>
      <c r="Q74" s="5"/>
      <c r="R74" s="4"/>
      <c r="S74" s="5"/>
      <c r="T74" s="5"/>
      <c r="U74" s="6"/>
    </row>
    <row r="75" spans="1:21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5"/>
      <c r="N75" s="4"/>
      <c r="O75" s="5"/>
      <c r="P75" s="5"/>
      <c r="Q75" s="5"/>
      <c r="R75" s="4"/>
      <c r="S75" s="5"/>
      <c r="T75" s="5"/>
      <c r="U75" s="6"/>
    </row>
    <row r="76" spans="1:21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5"/>
      <c r="N76" s="4"/>
      <c r="O76" s="5"/>
      <c r="P76" s="5"/>
      <c r="Q76" s="5"/>
      <c r="R76" s="4"/>
      <c r="S76" s="5"/>
      <c r="T76" s="5"/>
      <c r="U76" s="6"/>
    </row>
    <row r="77" spans="1:21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5"/>
      <c r="N77" s="4"/>
      <c r="O77" s="5"/>
      <c r="P77" s="5"/>
      <c r="Q77" s="5"/>
      <c r="R77" s="4"/>
      <c r="S77" s="5"/>
      <c r="T77" s="5"/>
      <c r="U77" s="6"/>
    </row>
    <row r="78" spans="1:21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5"/>
      <c r="N78" s="4"/>
      <c r="O78" s="5"/>
      <c r="P78" s="5"/>
      <c r="Q78" s="5"/>
      <c r="R78" s="4"/>
      <c r="S78" s="5"/>
      <c r="T78" s="5"/>
      <c r="U78" s="6"/>
    </row>
    <row r="79" spans="1:21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5"/>
      <c r="N79" s="4"/>
      <c r="O79" s="5"/>
      <c r="P79" s="5"/>
      <c r="Q79" s="5"/>
      <c r="R79" s="7"/>
      <c r="S79" s="8"/>
      <c r="T79" s="8"/>
      <c r="U79" s="9"/>
    </row>
    <row r="80" spans="1:21">
      <c r="A80" s="18" t="s">
        <v>52</v>
      </c>
      <c r="B80" s="55">
        <f>SUM(B2:B72)</f>
        <v>412</v>
      </c>
      <c r="C80" s="56">
        <f t="shared" ref="C80:U80" si="37">SUM(C2:C72)</f>
        <v>0</v>
      </c>
      <c r="D80" s="56">
        <f t="shared" si="37"/>
        <v>0</v>
      </c>
      <c r="E80" s="57">
        <f t="shared" si="37"/>
        <v>1085</v>
      </c>
      <c r="F80" s="37">
        <f>SUM(F2:F72)</f>
        <v>0</v>
      </c>
      <c r="G80" s="20">
        <f t="shared" si="37"/>
        <v>329</v>
      </c>
      <c r="H80" s="20">
        <f t="shared" si="37"/>
        <v>0</v>
      </c>
      <c r="I80" s="20">
        <f t="shared" si="37"/>
        <v>827</v>
      </c>
      <c r="J80" s="34">
        <f>SUM(J2:J72)</f>
        <v>0</v>
      </c>
      <c r="K80" s="35">
        <f t="shared" si="37"/>
        <v>0</v>
      </c>
      <c r="L80" s="35">
        <f t="shared" si="37"/>
        <v>0</v>
      </c>
      <c r="M80" s="36">
        <f t="shared" si="37"/>
        <v>0</v>
      </c>
      <c r="N80" s="20">
        <f t="shared" si="37"/>
        <v>0</v>
      </c>
      <c r="O80" s="20">
        <f t="shared" si="37"/>
        <v>0</v>
      </c>
      <c r="P80" s="20">
        <f t="shared" si="37"/>
        <v>0</v>
      </c>
      <c r="Q80" s="20">
        <f t="shared" si="37"/>
        <v>0</v>
      </c>
      <c r="R80" s="58">
        <f>SUM(R2:R72)</f>
        <v>2374</v>
      </c>
      <c r="S80" s="38">
        <f t="shared" si="37"/>
        <v>1987</v>
      </c>
      <c r="T80" s="38">
        <f t="shared" si="37"/>
        <v>0</v>
      </c>
      <c r="U80" s="39">
        <f t="shared" si="37"/>
        <v>11345</v>
      </c>
    </row>
    <row r="81" spans="1:21">
      <c r="A81" s="54" t="s">
        <v>131</v>
      </c>
      <c r="B81" s="23">
        <f>SUM(B80,F80,J80,N80)</f>
        <v>412</v>
      </c>
      <c r="C81" s="24">
        <f t="shared" ref="C81:D81" si="38">SUM(C80,G80,K80,O80)</f>
        <v>329</v>
      </c>
      <c r="D81" s="24">
        <f t="shared" si="38"/>
        <v>0</v>
      </c>
      <c r="E81" s="25">
        <f>SUM(E80,I80,M80,Q80)</f>
        <v>1912</v>
      </c>
    </row>
    <row r="82" spans="1:21">
      <c r="J82" s="33"/>
      <c r="K82" s="33"/>
      <c r="L82" s="33"/>
      <c r="M82" s="33"/>
      <c r="N82" s="33"/>
      <c r="P82" s="33"/>
      <c r="Q82" s="33" t="s">
        <v>92</v>
      </c>
      <c r="R82" s="43">
        <f>R80/B81</f>
        <v>5.7621359223300974</v>
      </c>
      <c r="S82" s="43">
        <f>S80/C81</f>
        <v>6.0395136778115504</v>
      </c>
      <c r="T82" s="43" t="e">
        <f>T80/D81</f>
        <v>#DIV/0!</v>
      </c>
      <c r="U82" s="43">
        <f>U80/E81</f>
        <v>5.9335774058577408</v>
      </c>
    </row>
    <row r="83" spans="1:21">
      <c r="J83" s="33"/>
      <c r="K83" s="33"/>
      <c r="L83" s="33"/>
      <c r="M83" s="33"/>
      <c r="N83" s="33"/>
      <c r="P83" s="33"/>
      <c r="Q83" s="33" t="s">
        <v>93</v>
      </c>
      <c r="R83" s="45" t="e">
        <f>AVERAGE(R82:U82)</f>
        <v>#DIV/0!</v>
      </c>
      <c r="S83" s="43"/>
      <c r="T83" s="43"/>
      <c r="U83" s="4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showRuler="0" topLeftCell="D10" workbookViewId="0">
      <selection activeCell="U20" sqref="U20"/>
    </sheetView>
  </sheetViews>
  <sheetFormatPr baseColWidth="10" defaultRowHeight="15" x14ac:dyDescent="0"/>
  <cols>
    <col min="1" max="1" width="39.33203125" customWidth="1"/>
  </cols>
  <sheetData>
    <row r="1" spans="1:21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2" t="s">
        <v>66</v>
      </c>
      <c r="J1" s="30" t="s">
        <v>71</v>
      </c>
      <c r="K1" s="31" t="s">
        <v>72</v>
      </c>
      <c r="L1" s="31" t="s">
        <v>73</v>
      </c>
      <c r="M1" s="31" t="s">
        <v>74</v>
      </c>
      <c r="N1" s="52" t="s">
        <v>75</v>
      </c>
      <c r="O1" s="50" t="s">
        <v>76</v>
      </c>
      <c r="P1" s="50" t="s">
        <v>77</v>
      </c>
      <c r="Q1" s="53" t="s">
        <v>78</v>
      </c>
      <c r="R1" s="31" t="s">
        <v>79</v>
      </c>
      <c r="S1" s="31" t="s">
        <v>80</v>
      </c>
      <c r="T1" s="31" t="s">
        <v>81</v>
      </c>
      <c r="U1" s="32" t="s">
        <v>82</v>
      </c>
    </row>
    <row r="2" spans="1:21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4"/>
      <c r="N2" s="13"/>
      <c r="O2" s="14"/>
      <c r="P2" s="14"/>
      <c r="Q2" s="14"/>
      <c r="R2" s="13"/>
      <c r="S2" s="14"/>
      <c r="T2" s="14"/>
      <c r="U2" s="15"/>
    </row>
    <row r="3" spans="1:21">
      <c r="A3" s="16" t="s">
        <v>3</v>
      </c>
      <c r="B3" s="4"/>
      <c r="C3" s="5"/>
      <c r="D3" s="5"/>
      <c r="E3" s="6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5"/>
      <c r="R3" s="4">
        <f>SUM(B3,F3,J3,N3)*3</f>
        <v>0</v>
      </c>
      <c r="S3" s="5">
        <f t="shared" ref="S3" si="0">SUM(C3,G3,K3,O3)*3</f>
        <v>0</v>
      </c>
      <c r="T3" s="5">
        <f t="shared" ref="T3:U3" si="1">SUM(D3,H3,L3,P3)*3</f>
        <v>0</v>
      </c>
      <c r="U3" s="6">
        <f t="shared" si="1"/>
        <v>0</v>
      </c>
    </row>
    <row r="4" spans="1:21">
      <c r="A4" s="16" t="s">
        <v>4</v>
      </c>
      <c r="B4" s="4"/>
      <c r="C4" s="5"/>
      <c r="D4" s="5"/>
      <c r="E4" s="6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5"/>
      <c r="R4" s="4">
        <f>SUM(B4,F4,J4,N4)*2</f>
        <v>0</v>
      </c>
      <c r="S4" s="5">
        <f t="shared" ref="S4" si="2">SUM(C4,G4,K4,O4)*2</f>
        <v>0</v>
      </c>
      <c r="T4" s="5">
        <f t="shared" ref="T4:U4" si="3">SUM(D4,H4,L4,P4)*2</f>
        <v>0</v>
      </c>
      <c r="U4" s="6">
        <f t="shared" si="3"/>
        <v>0</v>
      </c>
    </row>
    <row r="5" spans="1:21">
      <c r="A5" s="16" t="s">
        <v>5</v>
      </c>
      <c r="B5" s="4"/>
      <c r="D5" s="5"/>
      <c r="E5" s="6">
        <v>3</v>
      </c>
      <c r="F5" s="5"/>
      <c r="G5" s="5"/>
      <c r="H5" s="5"/>
      <c r="I5" s="5">
        <v>3</v>
      </c>
      <c r="J5" s="4"/>
      <c r="K5" s="5">
        <v>1</v>
      </c>
      <c r="L5" s="5"/>
      <c r="M5" s="5"/>
      <c r="N5" s="4"/>
      <c r="O5" s="5"/>
      <c r="P5" s="5"/>
      <c r="Q5" s="5"/>
      <c r="R5" s="4">
        <f>SUM(B5,F5,J5,N5)*5</f>
        <v>0</v>
      </c>
      <c r="S5" s="5">
        <f t="shared" ref="S5" si="4">SUM(C5,G5,K5,O5)*5</f>
        <v>5</v>
      </c>
      <c r="T5" s="5">
        <f t="shared" ref="T5:U5" si="5">SUM(D5,H5,L5,P5)*5</f>
        <v>0</v>
      </c>
      <c r="U5" s="6">
        <f t="shared" si="5"/>
        <v>30</v>
      </c>
    </row>
    <row r="6" spans="1:21">
      <c r="A6" s="16" t="s">
        <v>6</v>
      </c>
      <c r="B6" s="4"/>
      <c r="D6" s="5"/>
      <c r="E6" s="6"/>
      <c r="F6" s="5"/>
      <c r="G6" s="5"/>
      <c r="H6" s="5"/>
      <c r="I6" s="5"/>
      <c r="J6" s="4"/>
      <c r="K6" s="5"/>
      <c r="L6" s="5"/>
      <c r="M6" s="5"/>
      <c r="N6" s="4"/>
      <c r="O6" s="5"/>
      <c r="P6" s="5"/>
      <c r="Q6" s="5"/>
      <c r="R6" s="4">
        <f t="shared" ref="R6:S6" si="6">SUM(B6,F6,J6,N6)*3</f>
        <v>0</v>
      </c>
      <c r="S6" s="5">
        <f t="shared" si="6"/>
        <v>0</v>
      </c>
      <c r="T6" s="5">
        <f t="shared" ref="T6:U6" si="7">SUM(D6,H6,L6,P6)*3</f>
        <v>0</v>
      </c>
      <c r="U6" s="6">
        <f t="shared" si="7"/>
        <v>0</v>
      </c>
    </row>
    <row r="7" spans="1:21">
      <c r="A7" s="16" t="s">
        <v>7</v>
      </c>
      <c r="B7" s="4"/>
      <c r="D7" s="5"/>
      <c r="E7" s="6"/>
      <c r="F7" s="5"/>
      <c r="G7" s="5"/>
      <c r="H7" s="5"/>
      <c r="I7" s="5"/>
      <c r="J7" s="4"/>
      <c r="K7" s="5"/>
      <c r="L7" s="5"/>
      <c r="M7" s="5"/>
      <c r="N7" s="4"/>
      <c r="O7" s="5"/>
      <c r="P7" s="5"/>
      <c r="Q7" s="5"/>
      <c r="R7" s="4">
        <f>SUM(B7,F7,J7,N7)*1</f>
        <v>0</v>
      </c>
      <c r="S7" s="5">
        <f>SUM(C7,G7,K7,O7)*1</f>
        <v>0</v>
      </c>
      <c r="T7" s="5">
        <f t="shared" ref="T7:U7" si="8">SUM(D7,H7,L7,P7)*1</f>
        <v>0</v>
      </c>
      <c r="U7" s="6">
        <f t="shared" si="8"/>
        <v>0</v>
      </c>
    </row>
    <row r="8" spans="1:21">
      <c r="A8" s="16" t="s">
        <v>8</v>
      </c>
      <c r="B8" s="4"/>
      <c r="D8" s="5"/>
      <c r="E8" s="6"/>
      <c r="F8" s="5"/>
      <c r="G8" s="5"/>
      <c r="H8" s="5"/>
      <c r="I8" s="5"/>
      <c r="J8" s="4"/>
      <c r="K8" s="5"/>
      <c r="L8" s="5"/>
      <c r="M8" s="5"/>
      <c r="N8" s="4"/>
      <c r="O8" s="5"/>
      <c r="P8" s="5"/>
      <c r="Q8" s="5"/>
      <c r="R8" s="4">
        <f>SUM(B8,F8,J8,N8)*4</f>
        <v>0</v>
      </c>
      <c r="S8" s="5">
        <f t="shared" ref="S8" si="9">SUM(C8,G8,K8,O8)*4</f>
        <v>0</v>
      </c>
      <c r="T8" s="5">
        <f t="shared" ref="T8:U8" si="10">SUM(D8,H8,L8,P8)*4</f>
        <v>0</v>
      </c>
      <c r="U8" s="6">
        <f t="shared" si="10"/>
        <v>0</v>
      </c>
    </row>
    <row r="9" spans="1:21">
      <c r="A9" s="16" t="s">
        <v>9</v>
      </c>
      <c r="B9" s="4"/>
      <c r="D9" s="5"/>
      <c r="E9" s="6"/>
      <c r="F9" s="5"/>
      <c r="G9" s="5"/>
      <c r="H9" s="5"/>
      <c r="I9" s="5"/>
      <c r="J9" s="4"/>
      <c r="K9" s="5"/>
      <c r="L9" s="5"/>
      <c r="M9" s="5"/>
      <c r="N9" s="4"/>
      <c r="O9" s="5"/>
      <c r="P9" s="5"/>
      <c r="Q9" s="5"/>
      <c r="R9" s="4">
        <f>SUM(B9,F9,J9,N9)*6</f>
        <v>0</v>
      </c>
      <c r="S9" s="5">
        <f t="shared" ref="S9" si="11">SUM(C9,G9,K9,O9)*6</f>
        <v>0</v>
      </c>
      <c r="T9" s="5">
        <f t="shared" ref="T9:U9" si="12">SUM(D9,H9,L9,P9)*6</f>
        <v>0</v>
      </c>
      <c r="U9" s="6">
        <f t="shared" si="12"/>
        <v>0</v>
      </c>
    </row>
    <row r="10" spans="1:21">
      <c r="A10" s="16" t="s">
        <v>10</v>
      </c>
      <c r="B10" s="4"/>
      <c r="D10" s="5"/>
      <c r="E10" s="6"/>
      <c r="F10" s="5"/>
      <c r="G10" s="5"/>
      <c r="H10" s="5"/>
      <c r="I10" s="5"/>
      <c r="J10" s="4"/>
      <c r="K10" s="5"/>
      <c r="L10" s="5"/>
      <c r="M10" s="5"/>
      <c r="N10" s="4"/>
      <c r="O10" s="5"/>
      <c r="P10" s="5"/>
      <c r="Q10" s="5"/>
      <c r="R10" s="4">
        <f>SUM(B10,F10,J10,N10)*3</f>
        <v>0</v>
      </c>
      <c r="S10" s="5">
        <f t="shared" ref="S10" si="13">SUM(C10,G10,K10,O10)*3</f>
        <v>0</v>
      </c>
      <c r="T10" s="5">
        <f t="shared" ref="T10:U10" si="14">SUM(D10,H10,L10,P10)*3</f>
        <v>0</v>
      </c>
      <c r="U10" s="6">
        <f t="shared" si="14"/>
        <v>0</v>
      </c>
    </row>
    <row r="11" spans="1:21">
      <c r="A11" s="16"/>
      <c r="B11" s="4"/>
      <c r="D11" s="5"/>
      <c r="E11" s="6"/>
      <c r="F11" s="5"/>
      <c r="G11" s="5"/>
      <c r="H11" s="5"/>
      <c r="I11" s="5"/>
      <c r="J11" s="4"/>
      <c r="K11" s="5"/>
      <c r="L11" s="5"/>
      <c r="M11" s="5"/>
      <c r="N11" s="4"/>
      <c r="O11" s="5"/>
      <c r="P11" s="5"/>
      <c r="Q11" s="5"/>
      <c r="R11" s="4"/>
      <c r="S11" s="5"/>
      <c r="T11" s="5"/>
      <c r="U11" s="6"/>
    </row>
    <row r="12" spans="1:21">
      <c r="A12" s="19" t="s">
        <v>91</v>
      </c>
      <c r="B12" s="10"/>
      <c r="C12" s="11"/>
      <c r="D12" s="11"/>
      <c r="E12" s="12"/>
      <c r="F12" s="11"/>
      <c r="G12" s="11"/>
      <c r="H12" s="11"/>
      <c r="I12" s="11"/>
      <c r="J12" s="10"/>
      <c r="K12" s="11"/>
      <c r="L12" s="11"/>
      <c r="M12" s="11"/>
      <c r="N12" s="10"/>
      <c r="O12" s="11"/>
      <c r="P12" s="11"/>
      <c r="Q12" s="11"/>
      <c r="R12" s="10"/>
      <c r="S12" s="11"/>
      <c r="T12" s="11"/>
      <c r="U12" s="12"/>
    </row>
    <row r="13" spans="1:21">
      <c r="A13" s="16" t="s">
        <v>11</v>
      </c>
      <c r="B13" s="4"/>
      <c r="D13" s="5"/>
      <c r="E13" s="6"/>
      <c r="F13" s="5"/>
      <c r="G13" s="5"/>
      <c r="H13" s="5"/>
      <c r="I13" s="5"/>
      <c r="J13" s="4"/>
      <c r="K13" s="5"/>
      <c r="L13" s="5"/>
      <c r="M13" s="5"/>
      <c r="N13" s="4"/>
      <c r="O13" s="5"/>
      <c r="P13" s="5"/>
      <c r="Q13" s="5"/>
      <c r="R13" s="4">
        <f>SUM(B13,F13,J13,N13)*7</f>
        <v>0</v>
      </c>
      <c r="S13" s="5">
        <f t="shared" ref="S13" si="15">SUM(C13,G13,K13,O13)*7</f>
        <v>0</v>
      </c>
      <c r="T13" s="5">
        <f t="shared" ref="T13:U13" si="16">SUM(D13,H13,L13,P13)*7</f>
        <v>0</v>
      </c>
      <c r="U13" s="6">
        <f t="shared" si="16"/>
        <v>0</v>
      </c>
    </row>
    <row r="14" spans="1:21">
      <c r="A14" s="16" t="s">
        <v>12</v>
      </c>
      <c r="B14" s="4"/>
      <c r="D14" s="5"/>
      <c r="E14" s="6"/>
      <c r="F14" s="5"/>
      <c r="G14" s="5"/>
      <c r="H14" s="5"/>
      <c r="I14" s="5"/>
      <c r="J14" s="4"/>
      <c r="K14" s="5"/>
      <c r="L14" s="5"/>
      <c r="M14" s="5"/>
      <c r="N14" s="4"/>
      <c r="O14" s="5"/>
      <c r="P14" s="5"/>
      <c r="Q14" s="5"/>
      <c r="R14" s="4">
        <f>SUM(B14,F14,J14,N14)*4</f>
        <v>0</v>
      </c>
      <c r="S14" s="5">
        <f t="shared" ref="S14" si="17">SUM(C14,G14,K14,O14)*4</f>
        <v>0</v>
      </c>
      <c r="T14" s="5">
        <f t="shared" ref="T14:U14" si="18">SUM(D14,H14,L14,P14)*4</f>
        <v>0</v>
      </c>
      <c r="U14" s="6">
        <f t="shared" si="18"/>
        <v>0</v>
      </c>
    </row>
    <row r="15" spans="1:21">
      <c r="A15" s="16"/>
      <c r="B15" s="4"/>
      <c r="D15" s="5"/>
      <c r="E15" s="6"/>
      <c r="F15" s="5"/>
      <c r="G15" s="5"/>
      <c r="H15" s="5"/>
      <c r="I15" s="5"/>
      <c r="J15" s="4"/>
      <c r="K15" s="5"/>
      <c r="L15" s="5"/>
      <c r="M15" s="5"/>
      <c r="N15" s="4"/>
      <c r="O15" s="5"/>
      <c r="P15" s="5"/>
      <c r="Q15" s="5"/>
      <c r="R15" s="4"/>
      <c r="S15" s="5"/>
      <c r="T15" s="5"/>
      <c r="U15" s="6"/>
    </row>
    <row r="16" spans="1:21">
      <c r="A16" s="19" t="s">
        <v>13</v>
      </c>
      <c r="B16" s="10"/>
      <c r="C16" s="11"/>
      <c r="D16" s="11"/>
      <c r="E16" s="12"/>
      <c r="F16" s="11"/>
      <c r="G16" s="11"/>
      <c r="H16" s="11"/>
      <c r="I16" s="11"/>
      <c r="J16" s="10"/>
      <c r="K16" s="11"/>
      <c r="L16" s="11"/>
      <c r="M16" s="11"/>
      <c r="N16" s="10"/>
      <c r="O16" s="11"/>
      <c r="P16" s="11"/>
      <c r="Q16" s="11"/>
      <c r="R16" s="10"/>
      <c r="S16" s="11"/>
      <c r="T16" s="11"/>
      <c r="U16" s="12"/>
    </row>
    <row r="17" spans="1:21">
      <c r="A17" s="16" t="s">
        <v>14</v>
      </c>
      <c r="B17" s="4"/>
      <c r="D17" s="5"/>
      <c r="E17" s="6"/>
      <c r="F17" s="5"/>
      <c r="G17" s="5"/>
      <c r="H17" s="5"/>
      <c r="I17" s="5"/>
      <c r="J17" s="4"/>
      <c r="K17" s="5"/>
      <c r="L17" s="5"/>
      <c r="M17" s="5"/>
      <c r="N17" s="4"/>
      <c r="O17" s="5"/>
      <c r="P17" s="5"/>
      <c r="Q17" s="5"/>
      <c r="R17" s="4">
        <f>SUM(B17,F17,J17,N17)*2</f>
        <v>0</v>
      </c>
      <c r="S17" s="5">
        <f t="shared" ref="S17:S21" si="19">SUM(C17,G17,K17,O17)*2</f>
        <v>0</v>
      </c>
      <c r="T17" s="5">
        <f t="shared" ref="T17:U21" si="20">SUM(D17,H17,L17,P17)*2</f>
        <v>0</v>
      </c>
      <c r="U17" s="6">
        <f t="shared" si="20"/>
        <v>0</v>
      </c>
    </row>
    <row r="18" spans="1:21">
      <c r="A18" s="16" t="s">
        <v>15</v>
      </c>
      <c r="B18" s="4"/>
      <c r="D18" s="5"/>
      <c r="E18" s="6"/>
      <c r="F18" s="5"/>
      <c r="G18" s="5"/>
      <c r="H18" s="5"/>
      <c r="I18" s="5"/>
      <c r="J18" s="4"/>
      <c r="K18" s="5"/>
      <c r="L18" s="5"/>
      <c r="M18" s="5"/>
      <c r="N18" s="4"/>
      <c r="O18" s="5"/>
      <c r="P18" s="5"/>
      <c r="Q18" s="5"/>
      <c r="R18" s="4">
        <f>SUM(B18,F18,J18,N18)*2</f>
        <v>0</v>
      </c>
      <c r="S18" s="5">
        <f t="shared" si="19"/>
        <v>0</v>
      </c>
      <c r="T18" s="5">
        <f t="shared" si="20"/>
        <v>0</v>
      </c>
      <c r="U18" s="6">
        <f t="shared" si="20"/>
        <v>0</v>
      </c>
    </row>
    <row r="19" spans="1:21">
      <c r="A19" s="16" t="s">
        <v>16</v>
      </c>
      <c r="B19" s="4"/>
      <c r="D19" s="5"/>
      <c r="E19" s="6"/>
      <c r="F19" s="5"/>
      <c r="G19" s="5"/>
      <c r="H19" s="5"/>
      <c r="I19" s="5"/>
      <c r="J19" s="4"/>
      <c r="K19" s="5"/>
      <c r="L19" s="5"/>
      <c r="M19" s="5"/>
      <c r="N19" s="4"/>
      <c r="O19" s="5"/>
      <c r="P19" s="5"/>
      <c r="Q19" s="5"/>
      <c r="R19" s="4">
        <f>SUM(B19,F19,J19,N19)*2</f>
        <v>0</v>
      </c>
      <c r="S19" s="5">
        <f t="shared" si="19"/>
        <v>0</v>
      </c>
      <c r="T19" s="5">
        <f t="shared" si="20"/>
        <v>0</v>
      </c>
      <c r="U19" s="6">
        <f t="shared" si="20"/>
        <v>0</v>
      </c>
    </row>
    <row r="20" spans="1:21">
      <c r="A20" s="16" t="s">
        <v>17</v>
      </c>
      <c r="B20" s="4"/>
      <c r="D20" s="5"/>
      <c r="E20" s="6"/>
      <c r="F20" s="5"/>
      <c r="G20" s="5"/>
      <c r="H20" s="5"/>
      <c r="I20" s="5">
        <v>1</v>
      </c>
      <c r="J20" s="4"/>
      <c r="K20" s="5"/>
      <c r="L20" s="5"/>
      <c r="M20" s="5"/>
      <c r="N20" s="4"/>
      <c r="O20" s="5"/>
      <c r="P20" s="5"/>
      <c r="Q20" s="5"/>
      <c r="R20" s="4">
        <f>SUM(B20,F20,J20,N20)*2</f>
        <v>0</v>
      </c>
      <c r="S20" s="5">
        <f t="shared" si="19"/>
        <v>0</v>
      </c>
      <c r="T20" s="5">
        <f t="shared" si="20"/>
        <v>0</v>
      </c>
      <c r="U20" s="6">
        <f t="shared" si="20"/>
        <v>2</v>
      </c>
    </row>
    <row r="21" spans="1:21">
      <c r="A21" s="16" t="s">
        <v>18</v>
      </c>
      <c r="B21" s="4"/>
      <c r="D21" s="5"/>
      <c r="E21" s="6"/>
      <c r="F21" s="5"/>
      <c r="G21" s="5"/>
      <c r="H21" s="5"/>
      <c r="I21" s="5"/>
      <c r="J21" s="4"/>
      <c r="K21" s="5"/>
      <c r="L21" s="5"/>
      <c r="M21" s="5"/>
      <c r="N21" s="4"/>
      <c r="O21" s="5"/>
      <c r="P21" s="5"/>
      <c r="Q21" s="5"/>
      <c r="R21" s="4">
        <f>SUM(B21,F21,J21,N21)*2</f>
        <v>0</v>
      </c>
      <c r="S21" s="5">
        <f t="shared" si="19"/>
        <v>0</v>
      </c>
      <c r="T21" s="5">
        <f t="shared" si="20"/>
        <v>0</v>
      </c>
      <c r="U21" s="6">
        <f t="shared" si="20"/>
        <v>0</v>
      </c>
    </row>
    <row r="22" spans="1:21">
      <c r="A22" s="16" t="s">
        <v>19</v>
      </c>
      <c r="B22" s="4"/>
      <c r="D22" s="5"/>
      <c r="E22" s="6"/>
      <c r="F22" s="5"/>
      <c r="G22" s="5"/>
      <c r="H22" s="5"/>
      <c r="I22" s="5"/>
      <c r="J22" s="4"/>
      <c r="K22" s="5"/>
      <c r="L22" s="5"/>
      <c r="M22" s="5"/>
      <c r="N22" s="4"/>
      <c r="O22" s="5"/>
      <c r="P22" s="5"/>
      <c r="Q22" s="5"/>
      <c r="R22" s="4">
        <f>SUM(B22,F22,J22,N22)*0</f>
        <v>0</v>
      </c>
      <c r="S22" s="5">
        <f t="shared" ref="S22" si="21">SUM(C22,G22,K22,O22)*0</f>
        <v>0</v>
      </c>
      <c r="T22" s="5">
        <f t="shared" ref="T22:U22" si="22">SUM(D22,H22,L22,P22)*0</f>
        <v>0</v>
      </c>
      <c r="U22" s="6">
        <f t="shared" si="22"/>
        <v>0</v>
      </c>
    </row>
    <row r="23" spans="1:21">
      <c r="A23" s="16" t="s">
        <v>20</v>
      </c>
      <c r="B23" s="4"/>
      <c r="D23" s="5"/>
      <c r="E23" s="6"/>
      <c r="F23" s="5"/>
      <c r="G23" s="5"/>
      <c r="H23" s="5"/>
      <c r="I23" s="5"/>
      <c r="J23" s="4"/>
      <c r="K23" s="5"/>
      <c r="L23" s="5"/>
      <c r="M23" s="5"/>
      <c r="N23" s="4"/>
      <c r="O23" s="5"/>
      <c r="P23" s="5"/>
      <c r="Q23" s="5"/>
      <c r="R23" s="4">
        <f>SUM(B23,F23,J23,N23)*2</f>
        <v>0</v>
      </c>
      <c r="S23" s="5">
        <f t="shared" ref="S23" si="23">SUM(C23,G23,K23,O23)*2</f>
        <v>0</v>
      </c>
      <c r="T23" s="5">
        <f t="shared" ref="T23:U23" si="24">SUM(D23,H23,L23,P23)*2</f>
        <v>0</v>
      </c>
      <c r="U23" s="6">
        <f t="shared" si="24"/>
        <v>0</v>
      </c>
    </row>
    <row r="24" spans="1:21">
      <c r="A24" s="16"/>
      <c r="B24" s="4"/>
      <c r="D24" s="5"/>
      <c r="E24" s="6"/>
      <c r="F24" s="5"/>
      <c r="G24" s="5"/>
      <c r="H24" s="5"/>
      <c r="I24" s="5"/>
      <c r="J24" s="4"/>
      <c r="K24" s="5"/>
      <c r="L24" s="5"/>
      <c r="M24" s="5"/>
      <c r="N24" s="4"/>
      <c r="O24" s="5"/>
      <c r="P24" s="5"/>
      <c r="Q24" s="5"/>
      <c r="R24" s="4"/>
      <c r="S24" s="5"/>
      <c r="T24" s="5"/>
      <c r="U24" s="6"/>
    </row>
    <row r="25" spans="1:21">
      <c r="A25" s="19" t="s">
        <v>21</v>
      </c>
      <c r="B25" s="10"/>
      <c r="C25" s="11"/>
      <c r="D25" s="11"/>
      <c r="E25" s="12"/>
      <c r="F25" s="11"/>
      <c r="G25" s="11"/>
      <c r="H25" s="11"/>
      <c r="I25" s="11"/>
      <c r="J25" s="10"/>
      <c r="K25" s="11"/>
      <c r="L25" s="11"/>
      <c r="M25" s="11"/>
      <c r="N25" s="10"/>
      <c r="O25" s="11"/>
      <c r="P25" s="11"/>
      <c r="Q25" s="11"/>
      <c r="R25" s="10"/>
      <c r="S25" s="11"/>
      <c r="T25" s="11"/>
      <c r="U25" s="12"/>
    </row>
    <row r="26" spans="1:21">
      <c r="A26" s="16" t="s">
        <v>22</v>
      </c>
      <c r="B26" s="4"/>
      <c r="D26" s="5"/>
      <c r="E26" s="6"/>
      <c r="F26" s="5"/>
      <c r="G26" s="5"/>
      <c r="H26" s="5"/>
      <c r="I26" s="5"/>
      <c r="J26" s="4"/>
      <c r="K26" s="5"/>
      <c r="L26" s="5"/>
      <c r="M26" s="5"/>
      <c r="N26" s="4"/>
      <c r="O26" s="5"/>
      <c r="P26" s="5"/>
      <c r="Q26" s="5"/>
      <c r="R26" s="4">
        <f>SUM(B26,F26,J26,N26)*4</f>
        <v>0</v>
      </c>
      <c r="S26" s="5">
        <f t="shared" ref="S26:S27" si="25">SUM(C26,G26,K26,O26)*4</f>
        <v>0</v>
      </c>
      <c r="T26" s="5">
        <f t="shared" ref="T26:U27" si="26">SUM(D26,H26,L26,P26)*4</f>
        <v>0</v>
      </c>
      <c r="U26" s="6">
        <f>SUM(E26,I26,M26,Q26)*4</f>
        <v>0</v>
      </c>
    </row>
    <row r="27" spans="1:21">
      <c r="A27" s="16" t="s">
        <v>23</v>
      </c>
      <c r="B27" s="4"/>
      <c r="D27" s="5"/>
      <c r="E27" s="6"/>
      <c r="F27" s="5"/>
      <c r="G27" s="5"/>
      <c r="H27" s="5"/>
      <c r="I27" s="5"/>
      <c r="J27" s="4"/>
      <c r="K27" s="5"/>
      <c r="L27" s="5"/>
      <c r="M27" s="5"/>
      <c r="N27" s="4"/>
      <c r="O27" s="5"/>
      <c r="P27" s="5"/>
      <c r="Q27" s="5"/>
      <c r="R27" s="4">
        <f>SUM(B27,F27,J27,N27)*4</f>
        <v>0</v>
      </c>
      <c r="S27" s="5">
        <f t="shared" si="25"/>
        <v>0</v>
      </c>
      <c r="T27" s="5">
        <f t="shared" si="26"/>
        <v>0</v>
      </c>
      <c r="U27" s="6">
        <f t="shared" si="26"/>
        <v>0</v>
      </c>
    </row>
    <row r="28" spans="1:21">
      <c r="A28" s="16"/>
      <c r="B28" s="4"/>
      <c r="D28" s="5"/>
      <c r="E28" s="6"/>
      <c r="F28" s="5"/>
      <c r="G28" s="5"/>
      <c r="H28" s="5"/>
      <c r="I28" s="5"/>
      <c r="J28" s="4"/>
      <c r="K28" s="5"/>
      <c r="L28" s="5"/>
      <c r="M28" s="5"/>
      <c r="N28" s="4"/>
      <c r="O28" s="5"/>
      <c r="P28" s="5"/>
      <c r="Q28" s="5"/>
      <c r="R28" s="4"/>
      <c r="S28" s="5"/>
      <c r="T28" s="5"/>
      <c r="U28" s="6"/>
    </row>
    <row r="29" spans="1:21">
      <c r="A29" s="19" t="s">
        <v>24</v>
      </c>
      <c r="B29" s="10"/>
      <c r="C29" s="11"/>
      <c r="D29" s="11"/>
      <c r="E29" s="12"/>
      <c r="F29" s="11"/>
      <c r="G29" s="11"/>
      <c r="H29" s="11"/>
      <c r="I29" s="11"/>
      <c r="J29" s="10"/>
      <c r="K29" s="11"/>
      <c r="L29" s="11"/>
      <c r="M29" s="11"/>
      <c r="N29" s="10"/>
      <c r="O29" s="11"/>
      <c r="P29" s="11"/>
      <c r="Q29" s="11"/>
      <c r="R29" s="10">
        <f>SUM(B29,F29,J29,N29)*5</f>
        <v>0</v>
      </c>
      <c r="S29" s="11">
        <f t="shared" ref="S29" si="27">SUM(C29,G29,K29,O29)*5</f>
        <v>0</v>
      </c>
      <c r="T29" s="11">
        <f t="shared" ref="T29:U29" si="28">SUM(D29,H29,L29,P29)*5</f>
        <v>0</v>
      </c>
      <c r="U29" s="12">
        <f t="shared" si="28"/>
        <v>0</v>
      </c>
    </row>
    <row r="30" spans="1:21">
      <c r="A30" s="16"/>
      <c r="B30" s="4"/>
      <c r="D30" s="5"/>
      <c r="E30" s="6"/>
      <c r="F30" s="5"/>
      <c r="G30" s="5"/>
      <c r="H30" s="5"/>
      <c r="I30" s="5"/>
      <c r="J30" s="4"/>
      <c r="K30" s="5"/>
      <c r="L30" s="5"/>
      <c r="M30" s="5"/>
      <c r="N30" s="4"/>
      <c r="O30" s="5"/>
      <c r="P30" s="5"/>
      <c r="Q30" s="5"/>
      <c r="R30" s="4"/>
      <c r="S30" s="5"/>
      <c r="T30" s="5"/>
      <c r="U30" s="6"/>
    </row>
    <row r="31" spans="1:21">
      <c r="A31" s="19" t="s">
        <v>25</v>
      </c>
      <c r="B31" s="10"/>
      <c r="C31" s="11"/>
      <c r="D31" s="11"/>
      <c r="E31" s="12"/>
      <c r="F31" s="11"/>
      <c r="G31" s="11"/>
      <c r="H31" s="11"/>
      <c r="I31" s="11"/>
      <c r="J31" s="10"/>
      <c r="K31" s="11"/>
      <c r="L31" s="11"/>
      <c r="M31" s="11"/>
      <c r="N31" s="10"/>
      <c r="O31" s="11"/>
      <c r="P31" s="11"/>
      <c r="Q31" s="11"/>
      <c r="R31" s="10"/>
      <c r="S31" s="11"/>
      <c r="T31" s="11"/>
      <c r="U31" s="12"/>
    </row>
    <row r="32" spans="1:21">
      <c r="A32" s="16" t="s">
        <v>26</v>
      </c>
      <c r="B32" s="4"/>
      <c r="D32" s="5"/>
      <c r="E32" s="6"/>
      <c r="F32" s="5"/>
      <c r="G32" s="5"/>
      <c r="H32" s="5"/>
      <c r="I32" s="5"/>
      <c r="J32" s="4"/>
      <c r="K32" s="5"/>
      <c r="L32" s="5"/>
      <c r="M32" s="5"/>
      <c r="N32" s="4"/>
      <c r="O32" s="5"/>
      <c r="P32" s="5"/>
      <c r="Q32" s="5"/>
      <c r="R32" s="4">
        <f>SUM(B32,F32,J32,N32)*3</f>
        <v>0</v>
      </c>
      <c r="S32" s="5">
        <f t="shared" ref="S32" si="29">SUM(C32,G32,K32,O32)*3</f>
        <v>0</v>
      </c>
      <c r="T32" s="5">
        <f t="shared" ref="T32:U32" si="30">SUM(D32,H32,L32,P32)*3</f>
        <v>0</v>
      </c>
      <c r="U32" s="6">
        <f t="shared" si="30"/>
        <v>0</v>
      </c>
    </row>
    <row r="33" spans="1:21">
      <c r="A33" s="17" t="s">
        <v>27</v>
      </c>
      <c r="B33" s="4"/>
      <c r="D33" s="5"/>
      <c r="E33" s="6"/>
      <c r="F33" s="5"/>
      <c r="G33" s="5"/>
      <c r="H33" s="5"/>
      <c r="I33" s="5"/>
      <c r="J33" s="4"/>
      <c r="K33" s="5"/>
      <c r="L33" s="5"/>
      <c r="M33" s="5"/>
      <c r="N33" s="4"/>
      <c r="O33" s="5"/>
      <c r="P33" s="5"/>
      <c r="Q33" s="5"/>
      <c r="R33" s="4">
        <f>SUM(B33,F33,J33,N33)*4</f>
        <v>0</v>
      </c>
      <c r="S33" s="5">
        <f t="shared" ref="S33:S34" si="31">SUM(C33,G33,K33,O33)*4</f>
        <v>0</v>
      </c>
      <c r="T33" s="5">
        <f t="shared" ref="T33:U34" si="32">SUM(D33,H33,L33,P33)*4</f>
        <v>0</v>
      </c>
      <c r="U33" s="6">
        <f t="shared" si="32"/>
        <v>0</v>
      </c>
    </row>
    <row r="34" spans="1:21">
      <c r="A34" s="16" t="s">
        <v>28</v>
      </c>
      <c r="B34" s="4">
        <v>60</v>
      </c>
      <c r="D34" s="5"/>
      <c r="E34" s="6"/>
      <c r="F34" s="5">
        <v>188</v>
      </c>
      <c r="G34" s="5">
        <v>2</v>
      </c>
      <c r="H34" s="5"/>
      <c r="I34" s="5"/>
      <c r="J34" s="4"/>
      <c r="K34" s="5">
        <v>6</v>
      </c>
      <c r="L34" s="5"/>
      <c r="M34" s="5"/>
      <c r="N34" s="4"/>
      <c r="O34" s="5"/>
      <c r="P34" s="5"/>
      <c r="Q34" s="5"/>
      <c r="R34" s="4">
        <f t="shared" ref="R34:S58" si="33">SUM(B34,F34,J34,N34)*4</f>
        <v>992</v>
      </c>
      <c r="S34" s="5">
        <f t="shared" si="31"/>
        <v>32</v>
      </c>
      <c r="T34" s="5">
        <f t="shared" si="32"/>
        <v>0</v>
      </c>
      <c r="U34" s="6">
        <f t="shared" si="32"/>
        <v>0</v>
      </c>
    </row>
    <row r="35" spans="1:21">
      <c r="A35" s="16"/>
      <c r="B35" s="4"/>
      <c r="D35" s="5"/>
      <c r="E35" s="6"/>
      <c r="F35" s="5"/>
      <c r="G35" s="5"/>
      <c r="H35" s="5"/>
      <c r="I35" s="5"/>
      <c r="J35" s="4"/>
      <c r="K35" s="5"/>
      <c r="L35" s="5"/>
      <c r="M35" s="5"/>
      <c r="N35" s="4"/>
      <c r="O35" s="5"/>
      <c r="P35" s="5"/>
      <c r="Q35" s="5"/>
      <c r="R35" s="4"/>
      <c r="S35" s="5"/>
      <c r="T35" s="5"/>
      <c r="U35" s="6"/>
    </row>
    <row r="36" spans="1:21">
      <c r="A36" s="19" t="s">
        <v>29</v>
      </c>
      <c r="B36" s="10"/>
      <c r="C36" s="11"/>
      <c r="D36" s="11"/>
      <c r="E36" s="12"/>
      <c r="F36" s="11"/>
      <c r="G36" s="11"/>
      <c r="H36" s="11"/>
      <c r="I36" s="11"/>
      <c r="J36" s="10"/>
      <c r="K36" s="11"/>
      <c r="L36" s="11"/>
      <c r="M36" s="11"/>
      <c r="N36" s="10"/>
      <c r="O36" s="11"/>
      <c r="P36" s="11"/>
      <c r="Q36" s="11"/>
      <c r="R36" s="10"/>
      <c r="S36" s="11"/>
      <c r="T36" s="11"/>
      <c r="U36" s="12"/>
    </row>
    <row r="37" spans="1:21">
      <c r="A37" s="16" t="s">
        <v>0</v>
      </c>
      <c r="B37" s="4">
        <v>5</v>
      </c>
      <c r="D37" s="5"/>
      <c r="E37" s="6">
        <v>4</v>
      </c>
      <c r="F37" s="5">
        <v>6</v>
      </c>
      <c r="G37" s="5">
        <v>5</v>
      </c>
      <c r="H37" s="5"/>
      <c r="I37" s="5">
        <v>6</v>
      </c>
      <c r="J37" s="4"/>
      <c r="K37" s="5">
        <v>61</v>
      </c>
      <c r="L37" s="5"/>
      <c r="M37" s="5"/>
      <c r="N37" s="4"/>
      <c r="O37" s="5"/>
      <c r="P37" s="5"/>
      <c r="Q37" s="5"/>
      <c r="R37" s="4">
        <f t="shared" si="33"/>
        <v>44</v>
      </c>
      <c r="S37" s="5">
        <f t="shared" si="33"/>
        <v>264</v>
      </c>
      <c r="T37" s="5">
        <f t="shared" ref="T37:U58" si="34">SUM(D37,H37,L37,P37)*4</f>
        <v>0</v>
      </c>
      <c r="U37" s="6">
        <f t="shared" si="34"/>
        <v>40</v>
      </c>
    </row>
    <row r="38" spans="1:21">
      <c r="A38" s="16" t="s">
        <v>30</v>
      </c>
      <c r="B38" s="4"/>
      <c r="D38" s="5"/>
      <c r="E38" s="6"/>
      <c r="F38" s="5"/>
      <c r="G38" s="5"/>
      <c r="H38" s="5"/>
      <c r="I38" s="5"/>
      <c r="J38" s="4"/>
      <c r="K38" s="5">
        <v>1</v>
      </c>
      <c r="L38" s="5"/>
      <c r="M38" s="5"/>
      <c r="N38" s="4"/>
      <c r="O38" s="5"/>
      <c r="P38" s="5"/>
      <c r="Q38" s="5"/>
      <c r="R38" s="4">
        <f t="shared" si="33"/>
        <v>0</v>
      </c>
      <c r="S38" s="5">
        <f t="shared" si="33"/>
        <v>4</v>
      </c>
      <c r="T38" s="5">
        <f t="shared" si="34"/>
        <v>0</v>
      </c>
      <c r="U38" s="6">
        <f t="shared" si="34"/>
        <v>0</v>
      </c>
    </row>
    <row r="39" spans="1:21">
      <c r="A39" s="16" t="s">
        <v>31</v>
      </c>
      <c r="B39" s="4"/>
      <c r="D39" s="5"/>
      <c r="E39" s="6"/>
      <c r="F39" s="5"/>
      <c r="G39" s="5"/>
      <c r="H39" s="5"/>
      <c r="I39" s="5">
        <v>1</v>
      </c>
      <c r="J39" s="4"/>
      <c r="K39" s="5">
        <v>8</v>
      </c>
      <c r="L39" s="5"/>
      <c r="M39" s="5"/>
      <c r="N39" s="4"/>
      <c r="O39" s="5"/>
      <c r="P39" s="5"/>
      <c r="Q39" s="5"/>
      <c r="R39" s="4">
        <f>SUM(B39,F39,J39,N39)*3</f>
        <v>0</v>
      </c>
      <c r="S39" s="5">
        <f t="shared" ref="S39" si="35">SUM(C39,G39,K39,O39)*3</f>
        <v>24</v>
      </c>
      <c r="T39" s="5">
        <f t="shared" ref="T39:U39" si="36">SUM(D39,H39,L39,P39)*3</f>
        <v>0</v>
      </c>
      <c r="U39" s="6">
        <f t="shared" si="36"/>
        <v>3</v>
      </c>
    </row>
    <row r="40" spans="1:21">
      <c r="A40" s="16" t="s">
        <v>32</v>
      </c>
      <c r="B40" s="4"/>
      <c r="D40" s="5"/>
      <c r="E40" s="6"/>
      <c r="F40" s="5"/>
      <c r="G40" s="5"/>
      <c r="H40" s="5"/>
      <c r="I40" s="5">
        <v>1</v>
      </c>
      <c r="J40" s="4"/>
      <c r="K40" s="5"/>
      <c r="L40" s="5"/>
      <c r="M40" s="5"/>
      <c r="N40" s="4"/>
      <c r="O40" s="5"/>
      <c r="P40" s="5"/>
      <c r="Q40" s="5"/>
      <c r="R40" s="4">
        <f>SUM(B40,F40,J40,N40)*6</f>
        <v>0</v>
      </c>
      <c r="S40" s="5">
        <f t="shared" ref="S40" si="37">SUM(C40,G40,K40,O40)*6</f>
        <v>0</v>
      </c>
      <c r="T40" s="5">
        <f t="shared" ref="T40:U40" si="38">SUM(D40,H40,L40,P40)*6</f>
        <v>0</v>
      </c>
      <c r="U40" s="6">
        <f t="shared" si="38"/>
        <v>6</v>
      </c>
    </row>
    <row r="41" spans="1:21">
      <c r="A41" s="16" t="s">
        <v>33</v>
      </c>
      <c r="B41" s="4">
        <v>1</v>
      </c>
      <c r="D41" s="5"/>
      <c r="E41" s="6"/>
      <c r="F41" s="5"/>
      <c r="G41" s="5"/>
      <c r="H41" s="5"/>
      <c r="I41" s="5"/>
      <c r="J41" s="4"/>
      <c r="K41" s="5"/>
      <c r="L41" s="5"/>
      <c r="M41" s="5"/>
      <c r="N41" s="4"/>
      <c r="O41" s="5"/>
      <c r="P41" s="5"/>
      <c r="Q41" s="5"/>
      <c r="R41" s="4">
        <f>SUM(B41,F41,J41,N41)*1</f>
        <v>1</v>
      </c>
      <c r="S41" s="5">
        <f t="shared" ref="S41" si="39">SUM(C41,G41,K41,O41)*1</f>
        <v>0</v>
      </c>
      <c r="T41" s="5">
        <f t="shared" ref="T41:U41" si="40">SUM(D41,H41,L41,P41)*1</f>
        <v>0</v>
      </c>
      <c r="U41" s="6">
        <f t="shared" si="40"/>
        <v>0</v>
      </c>
    </row>
    <row r="42" spans="1:21">
      <c r="A42" s="16" t="s">
        <v>34</v>
      </c>
      <c r="B42" s="4"/>
      <c r="D42" s="5"/>
      <c r="E42" s="6"/>
      <c r="F42" s="5"/>
      <c r="G42" s="5"/>
      <c r="H42" s="5"/>
      <c r="I42" s="5"/>
      <c r="J42" s="4"/>
      <c r="K42" s="5"/>
      <c r="L42" s="5"/>
      <c r="M42" s="5"/>
      <c r="N42" s="4"/>
      <c r="O42" s="5"/>
      <c r="P42" s="5"/>
      <c r="Q42" s="5"/>
      <c r="R42" s="4">
        <f>SUM(B42,F42,J42,N42)*3</f>
        <v>0</v>
      </c>
      <c r="S42" s="5">
        <f t="shared" ref="S42" si="41">SUM(C42,G42,K42,O42)*3</f>
        <v>0</v>
      </c>
      <c r="T42" s="5">
        <f t="shared" ref="T42:U42" si="42">SUM(D42,H42,L42,P42)*3</f>
        <v>0</v>
      </c>
      <c r="U42" s="6">
        <f t="shared" si="42"/>
        <v>0</v>
      </c>
    </row>
    <row r="43" spans="1:21">
      <c r="A43" s="16" t="s">
        <v>56</v>
      </c>
      <c r="B43" s="4"/>
      <c r="D43" s="5"/>
      <c r="E43" s="6"/>
      <c r="F43" s="5"/>
      <c r="G43" s="5"/>
      <c r="H43" s="5"/>
      <c r="I43" s="5"/>
      <c r="J43" s="4"/>
      <c r="K43" s="5"/>
      <c r="L43" s="5"/>
      <c r="M43" s="5"/>
      <c r="N43" s="4"/>
      <c r="O43" s="5"/>
      <c r="P43" s="5"/>
      <c r="Q43" s="5"/>
      <c r="R43" s="4">
        <f>SUM(B43,F43,J43,N43)*6</f>
        <v>0</v>
      </c>
      <c r="S43" s="5">
        <f t="shared" ref="S43" si="43">SUM(C43,G43,K43,O43)*6</f>
        <v>0</v>
      </c>
      <c r="T43" s="5">
        <f t="shared" ref="T43:U43" si="44">SUM(D43,H43,L43,P43)*6</f>
        <v>0</v>
      </c>
      <c r="U43" s="6">
        <f t="shared" si="44"/>
        <v>0</v>
      </c>
    </row>
    <row r="44" spans="1:21">
      <c r="A44" s="16"/>
      <c r="B44" s="4"/>
      <c r="D44" s="5"/>
      <c r="E44" s="6"/>
      <c r="F44" s="5"/>
      <c r="G44" s="5"/>
      <c r="H44" s="5"/>
      <c r="I44" s="5"/>
      <c r="J44" s="4"/>
      <c r="K44" s="5"/>
      <c r="L44" s="5"/>
      <c r="M44" s="5"/>
      <c r="N44" s="4"/>
      <c r="O44" s="5"/>
      <c r="P44" s="5"/>
      <c r="Q44" s="5"/>
      <c r="R44" s="4"/>
      <c r="S44" s="5"/>
      <c r="T44" s="5"/>
      <c r="U44" s="6"/>
    </row>
    <row r="45" spans="1:21">
      <c r="A45" s="19" t="s">
        <v>35</v>
      </c>
      <c r="B45" s="10"/>
      <c r="C45" s="11"/>
      <c r="D45" s="11"/>
      <c r="E45" s="12"/>
      <c r="F45" s="11"/>
      <c r="G45" s="11"/>
      <c r="H45" s="11"/>
      <c r="I45" s="11"/>
      <c r="J45" s="10"/>
      <c r="K45" s="11"/>
      <c r="L45" s="11"/>
      <c r="M45" s="11"/>
      <c r="N45" s="10"/>
      <c r="O45" s="11"/>
      <c r="P45" s="11"/>
      <c r="Q45" s="11"/>
      <c r="R45" s="10"/>
      <c r="S45" s="11"/>
      <c r="T45" s="11"/>
      <c r="U45" s="12"/>
    </row>
    <row r="46" spans="1:21">
      <c r="A46" s="16" t="s">
        <v>36</v>
      </c>
      <c r="B46" s="4"/>
      <c r="D46" s="5"/>
      <c r="E46" s="6"/>
      <c r="F46" s="5">
        <v>6</v>
      </c>
      <c r="G46" s="5"/>
      <c r="H46" s="5"/>
      <c r="I46" s="5">
        <v>4</v>
      </c>
      <c r="J46" s="4"/>
      <c r="K46" s="5">
        <v>13</v>
      </c>
      <c r="L46" s="5"/>
      <c r="M46" s="5"/>
      <c r="N46" s="4"/>
      <c r="O46" s="5"/>
      <c r="P46" s="5"/>
      <c r="Q46" s="5"/>
      <c r="R46" s="4">
        <f>SUM(B46,F46,J46,N46)*3</f>
        <v>18</v>
      </c>
      <c r="S46" s="5">
        <f t="shared" ref="S46" si="45">SUM(C46,G46,K46,O46)*3</f>
        <v>39</v>
      </c>
      <c r="T46" s="5">
        <f t="shared" ref="T46:U46" si="46">SUM(D46,H46,L46,P46)*3</f>
        <v>0</v>
      </c>
      <c r="U46" s="6">
        <f t="shared" si="46"/>
        <v>12</v>
      </c>
    </row>
    <row r="47" spans="1:21">
      <c r="A47" s="16" t="s">
        <v>37</v>
      </c>
      <c r="B47" s="4">
        <v>3</v>
      </c>
      <c r="D47" s="5"/>
      <c r="E47" s="6">
        <v>4</v>
      </c>
      <c r="F47" s="5"/>
      <c r="G47" s="5"/>
      <c r="H47" s="5"/>
      <c r="I47" s="5">
        <v>7</v>
      </c>
      <c r="J47" s="4"/>
      <c r="K47" s="5">
        <v>6</v>
      </c>
      <c r="L47" s="5"/>
      <c r="M47" s="5"/>
      <c r="N47" s="4"/>
      <c r="O47" s="5"/>
      <c r="P47" s="5"/>
      <c r="Q47" s="5"/>
      <c r="R47" s="4">
        <f t="shared" si="33"/>
        <v>12</v>
      </c>
      <c r="S47" s="5">
        <f t="shared" si="33"/>
        <v>24</v>
      </c>
      <c r="T47" s="5">
        <f t="shared" si="34"/>
        <v>0</v>
      </c>
      <c r="U47" s="6">
        <f t="shared" si="34"/>
        <v>44</v>
      </c>
    </row>
    <row r="48" spans="1:21">
      <c r="A48" s="16" t="s">
        <v>38</v>
      </c>
      <c r="B48" s="4">
        <v>330</v>
      </c>
      <c r="D48" s="5"/>
      <c r="E48" s="6">
        <v>80</v>
      </c>
      <c r="F48" s="5">
        <v>696</v>
      </c>
      <c r="G48" s="5">
        <v>92</v>
      </c>
      <c r="H48" s="5"/>
      <c r="I48" s="5">
        <v>136</v>
      </c>
      <c r="J48" s="4"/>
      <c r="K48" s="5">
        <v>434</v>
      </c>
      <c r="L48" s="5"/>
      <c r="M48" s="5"/>
      <c r="N48" s="4"/>
      <c r="O48" s="5"/>
      <c r="P48" s="5"/>
      <c r="Q48" s="5"/>
      <c r="R48" s="4">
        <f>SUM(B48,F48,J48,N48)*6</f>
        <v>6156</v>
      </c>
      <c r="S48" s="5">
        <f t="shared" ref="S48:S51" si="47">SUM(C48,G48,K48,O48)*6</f>
        <v>3156</v>
      </c>
      <c r="T48" s="5">
        <f t="shared" ref="T48:U51" si="48">SUM(D48,H48,L48,P48)*6</f>
        <v>0</v>
      </c>
      <c r="U48" s="6">
        <f t="shared" si="48"/>
        <v>1296</v>
      </c>
    </row>
    <row r="49" spans="1:21">
      <c r="A49" s="16" t="s">
        <v>39</v>
      </c>
      <c r="B49" s="4"/>
      <c r="D49" s="5"/>
      <c r="E49" s="6"/>
      <c r="F49" s="5"/>
      <c r="G49" s="5"/>
      <c r="H49" s="5"/>
      <c r="I49" s="5"/>
      <c r="J49" s="4"/>
      <c r="K49" s="5"/>
      <c r="L49" s="5"/>
      <c r="M49" s="5"/>
      <c r="N49" s="4"/>
      <c r="O49" s="5"/>
      <c r="P49" s="5"/>
      <c r="Q49" s="5"/>
      <c r="R49" s="4">
        <f>SUM(B49,F49,J49,N49)*6</f>
        <v>0</v>
      </c>
      <c r="S49" s="5">
        <f t="shared" si="47"/>
        <v>0</v>
      </c>
      <c r="T49" s="5">
        <f t="shared" si="48"/>
        <v>0</v>
      </c>
      <c r="U49" s="6">
        <f t="shared" si="48"/>
        <v>0</v>
      </c>
    </row>
    <row r="50" spans="1:21">
      <c r="A50" s="16" t="s">
        <v>40</v>
      </c>
      <c r="B50" s="4">
        <v>1</v>
      </c>
      <c r="D50" s="5"/>
      <c r="E50" s="6">
        <v>3</v>
      </c>
      <c r="F50" s="5"/>
      <c r="G50" s="5"/>
      <c r="H50" s="5"/>
      <c r="I50" s="5">
        <v>1</v>
      </c>
      <c r="J50" s="4"/>
      <c r="K50" s="5">
        <v>12</v>
      </c>
      <c r="L50" s="5"/>
      <c r="M50" s="5"/>
      <c r="N50" s="4"/>
      <c r="O50" s="5"/>
      <c r="P50" s="5"/>
      <c r="Q50" s="5"/>
      <c r="R50" s="4">
        <f>SUM(B50,F50,J50,N50)*6</f>
        <v>6</v>
      </c>
      <c r="S50" s="5">
        <f t="shared" si="47"/>
        <v>72</v>
      </c>
      <c r="T50" s="5">
        <f t="shared" si="48"/>
        <v>0</v>
      </c>
      <c r="U50" s="6">
        <f t="shared" si="48"/>
        <v>24</v>
      </c>
    </row>
    <row r="51" spans="1:21">
      <c r="A51" s="16" t="s">
        <v>41</v>
      </c>
      <c r="B51" s="4"/>
      <c r="D51" s="5"/>
      <c r="E51" s="6"/>
      <c r="F51" s="5">
        <v>7</v>
      </c>
      <c r="G51" s="5"/>
      <c r="H51" s="5"/>
      <c r="I51" s="5"/>
      <c r="J51" s="4"/>
      <c r="K51" s="5"/>
      <c r="L51" s="5"/>
      <c r="M51" s="5"/>
      <c r="N51" s="4"/>
      <c r="O51" s="5"/>
      <c r="P51" s="5"/>
      <c r="Q51" s="5"/>
      <c r="R51" s="4">
        <f>SUM(B51,F51,J51,N51)*6</f>
        <v>42</v>
      </c>
      <c r="S51" s="5">
        <f t="shared" si="47"/>
        <v>0</v>
      </c>
      <c r="T51" s="5">
        <f t="shared" si="48"/>
        <v>0</v>
      </c>
      <c r="U51" s="6">
        <f t="shared" si="48"/>
        <v>0</v>
      </c>
    </row>
    <row r="52" spans="1:21">
      <c r="A52" s="16" t="s">
        <v>57</v>
      </c>
      <c r="B52" s="4"/>
      <c r="D52" s="5"/>
      <c r="E52" s="6"/>
      <c r="F52" s="5"/>
      <c r="G52" s="5"/>
      <c r="H52" s="5"/>
      <c r="I52" s="5"/>
      <c r="J52" s="4"/>
      <c r="K52" s="5"/>
      <c r="L52" s="5"/>
      <c r="M52" s="5"/>
      <c r="N52" s="4"/>
      <c r="O52" s="5"/>
      <c r="P52" s="5"/>
      <c r="Q52" s="5"/>
      <c r="R52" s="4">
        <f>SUM(B52,F52,J52,N52)*8</f>
        <v>0</v>
      </c>
      <c r="S52" s="5">
        <f t="shared" ref="S52" si="49">SUM(C52,G52,K52,O52)*8</f>
        <v>0</v>
      </c>
      <c r="T52" s="5">
        <f t="shared" ref="T52:U52" si="50">SUM(D52,H52,L52,P52)*8</f>
        <v>0</v>
      </c>
      <c r="U52" s="6">
        <f t="shared" si="50"/>
        <v>0</v>
      </c>
    </row>
    <row r="53" spans="1:21">
      <c r="A53" s="16"/>
      <c r="B53" s="4"/>
      <c r="D53" s="5"/>
      <c r="E53" s="6"/>
      <c r="F53" s="5"/>
      <c r="G53" s="5"/>
      <c r="H53" s="5"/>
      <c r="I53" s="5"/>
      <c r="J53" s="4"/>
      <c r="K53" s="5"/>
      <c r="L53" s="5"/>
      <c r="M53" s="5"/>
      <c r="N53" s="4"/>
      <c r="O53" s="5"/>
      <c r="P53" s="5"/>
      <c r="Q53" s="5"/>
      <c r="R53" s="4"/>
      <c r="S53" s="5"/>
      <c r="T53" s="5"/>
      <c r="U53" s="6"/>
    </row>
    <row r="54" spans="1:21">
      <c r="A54" s="19" t="s">
        <v>42</v>
      </c>
      <c r="B54" s="10"/>
      <c r="C54" s="11"/>
      <c r="D54" s="11"/>
      <c r="E54" s="12"/>
      <c r="F54" s="11"/>
      <c r="G54" s="11"/>
      <c r="H54" s="11"/>
      <c r="I54" s="11"/>
      <c r="J54" s="10"/>
      <c r="K54" s="11"/>
      <c r="L54" s="11"/>
      <c r="M54" s="11"/>
      <c r="N54" s="10"/>
      <c r="O54" s="11"/>
      <c r="P54" s="11"/>
      <c r="Q54" s="11"/>
      <c r="R54" s="10"/>
      <c r="S54" s="11"/>
      <c r="T54" s="11"/>
      <c r="U54" s="12"/>
    </row>
    <row r="55" spans="1:21">
      <c r="A55" s="16" t="s">
        <v>43</v>
      </c>
      <c r="B55" s="4">
        <v>76</v>
      </c>
      <c r="D55" s="5"/>
      <c r="E55" s="6">
        <v>10</v>
      </c>
      <c r="F55" s="5">
        <v>17</v>
      </c>
      <c r="G55" s="5">
        <v>5</v>
      </c>
      <c r="H55" s="5"/>
      <c r="I55" s="5">
        <v>11</v>
      </c>
      <c r="J55" s="4"/>
      <c r="K55" s="5">
        <v>86</v>
      </c>
      <c r="L55" s="5"/>
      <c r="M55" s="5"/>
      <c r="N55" s="4"/>
      <c r="O55" s="5"/>
      <c r="P55" s="5"/>
      <c r="Q55" s="5"/>
      <c r="R55" s="4">
        <f>SUM(B55,F55,J55,N55)*6</f>
        <v>558</v>
      </c>
      <c r="S55" s="5">
        <f t="shared" ref="S55:S56" si="51">SUM(C55,G55,K55,O55)*6</f>
        <v>546</v>
      </c>
      <c r="T55" s="5">
        <f t="shared" ref="T55:U56" si="52">SUM(D55,H55,L55,P55)*6</f>
        <v>0</v>
      </c>
      <c r="U55" s="6">
        <f t="shared" si="52"/>
        <v>126</v>
      </c>
    </row>
    <row r="56" spans="1:21">
      <c r="A56" s="16" t="s">
        <v>44</v>
      </c>
      <c r="B56" s="4"/>
      <c r="D56" s="5"/>
      <c r="E56" s="6"/>
      <c r="F56" s="5"/>
      <c r="G56" s="5"/>
      <c r="H56" s="5"/>
      <c r="I56" s="5"/>
      <c r="J56" s="4"/>
      <c r="K56" s="5"/>
      <c r="L56" s="5"/>
      <c r="M56" s="5"/>
      <c r="N56" s="4"/>
      <c r="O56" s="5"/>
      <c r="P56" s="5"/>
      <c r="Q56" s="5"/>
      <c r="R56" s="4">
        <f>SUM(B56,F56,J56,N56)*6</f>
        <v>0</v>
      </c>
      <c r="S56" s="5">
        <f t="shared" si="51"/>
        <v>0</v>
      </c>
      <c r="T56" s="5">
        <f t="shared" si="52"/>
        <v>0</v>
      </c>
      <c r="U56" s="6">
        <f t="shared" si="52"/>
        <v>0</v>
      </c>
    </row>
    <row r="57" spans="1:21">
      <c r="A57" s="16" t="s">
        <v>45</v>
      </c>
      <c r="B57" s="4"/>
      <c r="D57" s="5"/>
      <c r="E57" s="6"/>
      <c r="F57" s="5"/>
      <c r="G57" s="5"/>
      <c r="H57" s="5"/>
      <c r="I57" s="5"/>
      <c r="J57" s="4"/>
      <c r="K57" s="5"/>
      <c r="L57" s="5"/>
      <c r="M57" s="5"/>
      <c r="N57" s="4"/>
      <c r="O57" s="5"/>
      <c r="P57" s="5"/>
      <c r="Q57" s="5"/>
      <c r="R57" s="4">
        <f>SUM(B57,F57,J57,N57)*8</f>
        <v>0</v>
      </c>
      <c r="S57" s="5">
        <f t="shared" ref="S57" si="53">SUM(C57,G57,K57,O57)*8</f>
        <v>0</v>
      </c>
      <c r="T57" s="5">
        <f t="shared" ref="T57:U57" si="54">SUM(D57,H57,L57,P57)*8</f>
        <v>0</v>
      </c>
      <c r="U57" s="6">
        <f t="shared" si="54"/>
        <v>0</v>
      </c>
    </row>
    <row r="58" spans="1:21">
      <c r="A58" s="16" t="s">
        <v>46</v>
      </c>
      <c r="B58" s="4"/>
      <c r="D58" s="5"/>
      <c r="E58" s="6"/>
      <c r="F58" s="5"/>
      <c r="G58" s="5"/>
      <c r="H58" s="5"/>
      <c r="I58" s="5"/>
      <c r="J58" s="4"/>
      <c r="K58" s="5"/>
      <c r="L58" s="5"/>
      <c r="M58" s="5"/>
      <c r="N58" s="4"/>
      <c r="O58" s="5"/>
      <c r="P58" s="5"/>
      <c r="Q58" s="5"/>
      <c r="R58" s="4">
        <f t="shared" si="33"/>
        <v>0</v>
      </c>
      <c r="S58" s="5">
        <f t="shared" si="33"/>
        <v>0</v>
      </c>
      <c r="T58" s="5">
        <f t="shared" si="34"/>
        <v>0</v>
      </c>
      <c r="U58" s="6">
        <f t="shared" si="34"/>
        <v>0</v>
      </c>
    </row>
    <row r="59" spans="1:21">
      <c r="A59" s="16" t="s">
        <v>47</v>
      </c>
      <c r="B59" s="4">
        <v>25</v>
      </c>
      <c r="D59" s="5"/>
      <c r="E59" s="6">
        <v>6</v>
      </c>
      <c r="F59" s="5">
        <v>31</v>
      </c>
      <c r="G59" s="5">
        <v>2</v>
      </c>
      <c r="H59" s="5"/>
      <c r="I59" s="5">
        <v>25</v>
      </c>
      <c r="J59" s="4"/>
      <c r="K59" s="5">
        <v>203</v>
      </c>
      <c r="L59" s="5"/>
      <c r="M59" s="5"/>
      <c r="N59" s="4"/>
      <c r="O59" s="5"/>
      <c r="P59" s="5"/>
      <c r="Q59" s="5"/>
      <c r="R59" s="4">
        <f>SUM(B59,F59,J59,N59)*8</f>
        <v>448</v>
      </c>
      <c r="S59" s="5">
        <f t="shared" ref="S59" si="55">SUM(C59,G59,K59,O59)*8</f>
        <v>1640</v>
      </c>
      <c r="T59" s="5">
        <f t="shared" ref="T59:U59" si="56">SUM(D59,H59,L59,P59)*8</f>
        <v>0</v>
      </c>
      <c r="U59" s="6">
        <f t="shared" si="56"/>
        <v>248</v>
      </c>
    </row>
    <row r="60" spans="1:21">
      <c r="A60" s="16" t="s">
        <v>48</v>
      </c>
      <c r="B60" s="4"/>
      <c r="D60" s="5"/>
      <c r="E60" s="6"/>
      <c r="F60" s="5"/>
      <c r="G60" s="5"/>
      <c r="H60" s="5"/>
      <c r="I60" s="5"/>
      <c r="J60" s="4"/>
      <c r="K60" s="5"/>
      <c r="L60" s="5"/>
      <c r="M60" s="5"/>
      <c r="N60" s="4"/>
      <c r="O60" s="5"/>
      <c r="P60" s="5"/>
      <c r="Q60" s="5"/>
      <c r="R60" s="4">
        <f>SUM(B60,F60,J60,N60)*7</f>
        <v>0</v>
      </c>
      <c r="S60" s="5">
        <f t="shared" ref="S60:S61" si="57">SUM(C60,G60,K60,O60)*7</f>
        <v>0</v>
      </c>
      <c r="T60" s="5">
        <f t="shared" ref="T60:U61" si="58">SUM(D60,H60,L60,P60)*7</f>
        <v>0</v>
      </c>
      <c r="U60" s="6">
        <f t="shared" si="58"/>
        <v>0</v>
      </c>
    </row>
    <row r="61" spans="1:21">
      <c r="A61" s="16" t="s">
        <v>98</v>
      </c>
      <c r="B61" s="4"/>
      <c r="D61" s="5"/>
      <c r="E61" s="6"/>
      <c r="F61" s="5"/>
      <c r="G61" s="5"/>
      <c r="H61" s="5"/>
      <c r="I61" s="5"/>
      <c r="J61" s="4"/>
      <c r="K61" s="5"/>
      <c r="L61" s="5"/>
      <c r="M61" s="5"/>
      <c r="N61" s="4"/>
      <c r="O61" s="5"/>
      <c r="P61" s="5"/>
      <c r="Q61" s="5"/>
      <c r="R61" s="4">
        <f>SUM(B61,F61,J61,N61)*7</f>
        <v>0</v>
      </c>
      <c r="S61" s="5">
        <f t="shared" si="57"/>
        <v>0</v>
      </c>
      <c r="T61" s="5">
        <f t="shared" si="58"/>
        <v>0</v>
      </c>
      <c r="U61" s="6">
        <f t="shared" si="58"/>
        <v>0</v>
      </c>
    </row>
    <row r="62" spans="1:21">
      <c r="A62" s="16" t="s">
        <v>50</v>
      </c>
      <c r="B62" s="4"/>
      <c r="D62" s="5"/>
      <c r="E62" s="6"/>
      <c r="F62" s="5">
        <v>3</v>
      </c>
      <c r="G62" s="5"/>
      <c r="H62" s="5"/>
      <c r="I62" s="5"/>
      <c r="J62" s="4"/>
      <c r="K62" s="5"/>
      <c r="L62" s="5"/>
      <c r="M62" s="5"/>
      <c r="N62" s="4"/>
      <c r="O62" s="5"/>
      <c r="P62" s="5"/>
      <c r="Q62" s="5"/>
      <c r="R62" s="4">
        <f>SUM(B62,F62,J62,N62)*8</f>
        <v>24</v>
      </c>
      <c r="S62" s="5">
        <f t="shared" ref="S62" si="59">SUM(C62,G62,K62,O62)*8</f>
        <v>0</v>
      </c>
      <c r="T62" s="5">
        <f t="shared" ref="T62:U62" si="60">SUM(D62,H62,L62,P62)*8</f>
        <v>0</v>
      </c>
      <c r="U62" s="6">
        <f t="shared" si="60"/>
        <v>0</v>
      </c>
    </row>
    <row r="63" spans="1:21">
      <c r="A63" s="16" t="s">
        <v>70</v>
      </c>
      <c r="B63" s="4"/>
      <c r="D63" s="5"/>
      <c r="E63" s="6"/>
      <c r="F63" s="5"/>
      <c r="G63" s="5"/>
      <c r="H63" s="5"/>
      <c r="I63" s="5">
        <v>1</v>
      </c>
      <c r="J63" s="4"/>
      <c r="K63" s="5"/>
      <c r="L63" s="5"/>
      <c r="M63" s="5"/>
      <c r="N63" s="4"/>
      <c r="O63" s="5"/>
      <c r="P63" s="5"/>
      <c r="Q63" s="5"/>
      <c r="R63" s="4">
        <f>SUM(B63,F63,J63,N63)*5</f>
        <v>0</v>
      </c>
      <c r="S63" s="5">
        <f t="shared" ref="S63" si="61">SUM(C63,G63,K63,O63)*5</f>
        <v>0</v>
      </c>
      <c r="T63" s="5">
        <f t="shared" ref="T63:U63" si="62">SUM(D63,H63,L63,P63)*5</f>
        <v>0</v>
      </c>
      <c r="U63" s="6">
        <f t="shared" si="62"/>
        <v>5</v>
      </c>
    </row>
    <row r="64" spans="1:21">
      <c r="A64" s="16" t="s">
        <v>103</v>
      </c>
      <c r="B64" s="4"/>
      <c r="D64" s="5"/>
      <c r="E64" s="6"/>
      <c r="F64" s="5"/>
      <c r="G64" s="5"/>
      <c r="H64" s="5"/>
      <c r="I64" s="5"/>
      <c r="J64" s="4"/>
      <c r="K64" s="5"/>
      <c r="L64" s="5"/>
      <c r="M64" s="5"/>
      <c r="N64" s="4"/>
      <c r="O64" s="5"/>
      <c r="P64" s="5"/>
      <c r="Q64" s="5"/>
      <c r="R64" s="4">
        <f>SUM(B64,F64,J64,N64)*8</f>
        <v>0</v>
      </c>
      <c r="S64" s="5">
        <f t="shared" ref="S64" si="63">SUM(C64,G64,K64,O64)*8</f>
        <v>0</v>
      </c>
      <c r="T64" s="5">
        <f t="shared" ref="T64:U64" si="64">SUM(D64,H64,L64,P64)*8</f>
        <v>0</v>
      </c>
      <c r="U64" s="6">
        <f t="shared" si="64"/>
        <v>0</v>
      </c>
    </row>
    <row r="65" spans="1:21">
      <c r="A65" s="16" t="s">
        <v>69</v>
      </c>
      <c r="B65" s="4"/>
      <c r="D65" s="5"/>
      <c r="E65" s="6"/>
      <c r="F65" s="5"/>
      <c r="G65" s="5"/>
      <c r="H65" s="5"/>
      <c r="I65" s="5"/>
      <c r="J65" s="4"/>
      <c r="K65" s="5"/>
      <c r="L65" s="5"/>
      <c r="M65" s="5"/>
      <c r="N65" s="4"/>
      <c r="O65" s="5"/>
      <c r="P65" s="5"/>
      <c r="Q65" s="5"/>
      <c r="R65" s="4">
        <f>SUM(B65,F65,J65,N65)*6</f>
        <v>0</v>
      </c>
      <c r="S65" s="5">
        <f t="shared" ref="S65:S67" si="65">SUM(C65,G65,K65,O65)*6</f>
        <v>0</v>
      </c>
      <c r="T65" s="5">
        <f t="shared" ref="T65:U67" si="66">SUM(D65,H65,L65,P65)*6</f>
        <v>0</v>
      </c>
      <c r="U65" s="6">
        <f t="shared" si="66"/>
        <v>0</v>
      </c>
    </row>
    <row r="66" spans="1:21">
      <c r="A66" s="16" t="s">
        <v>105</v>
      </c>
      <c r="B66" s="4"/>
      <c r="D66" s="5"/>
      <c r="E66" s="6"/>
      <c r="F66" s="5"/>
      <c r="G66" s="5"/>
      <c r="H66" s="5"/>
      <c r="I66" s="5"/>
      <c r="J66" s="4"/>
      <c r="K66" s="5"/>
      <c r="L66" s="5"/>
      <c r="M66" s="5"/>
      <c r="N66" s="4"/>
      <c r="O66" s="5"/>
      <c r="P66" s="5"/>
      <c r="Q66" s="5"/>
      <c r="R66" s="4">
        <f>SUM(B66,F66,J66,N66)*6</f>
        <v>0</v>
      </c>
      <c r="S66" s="5">
        <f t="shared" si="65"/>
        <v>0</v>
      </c>
      <c r="T66" s="5">
        <f t="shared" si="66"/>
        <v>0</v>
      </c>
      <c r="U66" s="6">
        <f t="shared" si="66"/>
        <v>0</v>
      </c>
    </row>
    <row r="67" spans="1:21">
      <c r="A67" s="41" t="s">
        <v>84</v>
      </c>
      <c r="B67" s="4"/>
      <c r="D67" s="5"/>
      <c r="E67" s="6"/>
      <c r="F67" s="5"/>
      <c r="G67" s="5"/>
      <c r="H67" s="5"/>
      <c r="I67" s="5"/>
      <c r="J67" s="4"/>
      <c r="K67" s="5"/>
      <c r="L67" s="5"/>
      <c r="M67" s="5"/>
      <c r="N67" s="4"/>
      <c r="O67" s="5"/>
      <c r="P67" s="5"/>
      <c r="Q67" s="5"/>
      <c r="R67" s="4">
        <f>SUM(B67,F67,J67,N67)*6</f>
        <v>0</v>
      </c>
      <c r="S67" s="5">
        <f t="shared" si="65"/>
        <v>0</v>
      </c>
      <c r="T67" s="5">
        <f t="shared" si="66"/>
        <v>0</v>
      </c>
      <c r="U67" s="6">
        <f t="shared" si="66"/>
        <v>0</v>
      </c>
    </row>
    <row r="68" spans="1:21">
      <c r="A68" s="41" t="s">
        <v>90</v>
      </c>
      <c r="B68" s="4"/>
      <c r="D68" s="5"/>
      <c r="E68" s="6"/>
      <c r="F68" s="5"/>
      <c r="G68" s="5"/>
      <c r="H68" s="5"/>
      <c r="I68" s="5"/>
      <c r="J68" s="4"/>
      <c r="K68" s="5"/>
      <c r="L68" s="5"/>
      <c r="M68" s="5"/>
      <c r="N68" s="4"/>
      <c r="O68" s="5"/>
      <c r="P68" s="5"/>
      <c r="Q68" s="5"/>
      <c r="R68" s="4">
        <f>SUM(B68,F68,J68,N68)*8</f>
        <v>0</v>
      </c>
      <c r="S68" s="5">
        <f t="shared" ref="S68" si="67">SUM(C68,G68,K68,O68)*8</f>
        <v>0</v>
      </c>
      <c r="T68" s="5">
        <f t="shared" ref="T68:U68" si="68">SUM(D68,H68,L68,P68)*8</f>
        <v>0</v>
      </c>
      <c r="U68" s="6">
        <f t="shared" si="68"/>
        <v>0</v>
      </c>
    </row>
    <row r="69" spans="1:21">
      <c r="A69" s="41" t="s">
        <v>102</v>
      </c>
      <c r="B69" s="4"/>
      <c r="D69" s="5"/>
      <c r="E69" s="6"/>
      <c r="F69" s="5"/>
      <c r="G69" s="5"/>
      <c r="H69" s="5"/>
      <c r="I69" s="5"/>
      <c r="J69" s="4"/>
      <c r="K69" s="5"/>
      <c r="L69" s="5"/>
      <c r="M69" s="5"/>
      <c r="N69" s="4"/>
      <c r="O69" s="5"/>
      <c r="P69" s="5"/>
      <c r="Q69" s="5"/>
      <c r="R69" s="4">
        <f>SUM(B69,F69,J69,N69)*6</f>
        <v>0</v>
      </c>
      <c r="S69" s="5">
        <f t="shared" ref="S69" si="69">SUM(C69,G69,K69,O69)*6</f>
        <v>0</v>
      </c>
      <c r="T69" s="5">
        <f t="shared" ref="T69:U69" si="70">SUM(D69,H69,L69,P69)*6</f>
        <v>0</v>
      </c>
      <c r="U69" s="6">
        <f t="shared" si="70"/>
        <v>0</v>
      </c>
    </row>
    <row r="70" spans="1:21">
      <c r="A70" s="41" t="s">
        <v>101</v>
      </c>
      <c r="B70" s="4"/>
      <c r="D70" s="5"/>
      <c r="E70" s="6"/>
      <c r="F70" s="5"/>
      <c r="G70" s="5"/>
      <c r="H70" s="5"/>
      <c r="I70" s="5"/>
      <c r="J70" s="4"/>
      <c r="K70" s="5"/>
      <c r="L70" s="5"/>
      <c r="M70" s="5"/>
      <c r="N70" s="4"/>
      <c r="O70" s="5"/>
      <c r="P70" s="5"/>
      <c r="Q70" s="5"/>
      <c r="R70" s="4">
        <f>SUM(B70,F70,J70,N70)*8</f>
        <v>0</v>
      </c>
      <c r="S70" s="5">
        <f t="shared" ref="S70:S71" si="71">SUM(C70,G70,K70,O70)*8</f>
        <v>0</v>
      </c>
      <c r="T70" s="5">
        <f t="shared" ref="T70:U71" si="72">SUM(D70,H70,L70,P70)*8</f>
        <v>0</v>
      </c>
      <c r="U70" s="6">
        <f t="shared" si="72"/>
        <v>0</v>
      </c>
    </row>
    <row r="71" spans="1:21">
      <c r="A71" s="41" t="s">
        <v>99</v>
      </c>
      <c r="B71" s="4"/>
      <c r="D71" s="5"/>
      <c r="E71" s="6"/>
      <c r="F71" s="5"/>
      <c r="G71" s="5"/>
      <c r="H71" s="5"/>
      <c r="I71" s="5"/>
      <c r="J71" s="4"/>
      <c r="K71" s="5"/>
      <c r="L71" s="5"/>
      <c r="M71" s="5"/>
      <c r="N71" s="4"/>
      <c r="O71" s="5"/>
      <c r="P71" s="5"/>
      <c r="Q71" s="5"/>
      <c r="R71" s="4">
        <f>SUM(B71,F71,J71,N71)*8</f>
        <v>0</v>
      </c>
      <c r="S71" s="5">
        <f t="shared" si="71"/>
        <v>0</v>
      </c>
      <c r="T71" s="5">
        <f t="shared" si="72"/>
        <v>0</v>
      </c>
      <c r="U71" s="6">
        <f t="shared" si="72"/>
        <v>0</v>
      </c>
    </row>
    <row r="72" spans="1:21">
      <c r="A72" s="16"/>
      <c r="B72" s="4"/>
      <c r="D72" s="5"/>
      <c r="E72" s="6"/>
      <c r="F72" s="5"/>
      <c r="G72" s="5"/>
      <c r="H72" s="5"/>
      <c r="I72" s="5"/>
      <c r="J72" s="4"/>
      <c r="K72" s="5"/>
      <c r="L72" s="5"/>
      <c r="M72" s="5"/>
      <c r="N72" s="4"/>
      <c r="O72" s="5"/>
      <c r="P72" s="5"/>
      <c r="Q72" s="5"/>
      <c r="R72" s="4"/>
      <c r="S72" s="5"/>
      <c r="T72" s="5"/>
      <c r="U72" s="6"/>
    </row>
    <row r="73" spans="1:21">
      <c r="A73" s="19" t="s">
        <v>55</v>
      </c>
      <c r="B73" s="10"/>
      <c r="C73" s="11"/>
      <c r="D73" s="11"/>
      <c r="E73" s="12"/>
      <c r="F73" s="11"/>
      <c r="G73" s="11"/>
      <c r="H73" s="11"/>
      <c r="I73" s="11"/>
      <c r="J73" s="10"/>
      <c r="K73" s="11"/>
      <c r="L73" s="11"/>
      <c r="M73" s="11"/>
      <c r="N73" s="10"/>
      <c r="O73" s="11"/>
      <c r="P73" s="11"/>
      <c r="Q73" s="11"/>
      <c r="R73" s="10"/>
      <c r="S73" s="11"/>
      <c r="T73" s="11"/>
      <c r="U73" s="12"/>
    </row>
    <row r="74" spans="1:21">
      <c r="A74" s="16" t="s">
        <v>51</v>
      </c>
      <c r="B74" s="4"/>
      <c r="D74" s="5"/>
      <c r="E74" s="6"/>
      <c r="F74" s="5"/>
      <c r="G74" s="5"/>
      <c r="H74" s="5"/>
      <c r="I74" s="5"/>
      <c r="J74" s="4"/>
      <c r="K74" s="5"/>
      <c r="L74" s="5"/>
      <c r="M74" s="5"/>
      <c r="N74" s="4"/>
      <c r="O74" s="5"/>
      <c r="P74" s="5"/>
      <c r="Q74" s="5"/>
      <c r="R74" s="4"/>
      <c r="S74" s="5"/>
      <c r="T74" s="5"/>
      <c r="U74" s="6"/>
    </row>
    <row r="75" spans="1:21">
      <c r="A75" s="16" t="s">
        <v>53</v>
      </c>
      <c r="B75" s="4"/>
      <c r="D75" s="5"/>
      <c r="E75" s="6">
        <v>5</v>
      </c>
      <c r="F75" s="5"/>
      <c r="G75" s="5"/>
      <c r="H75" s="5"/>
      <c r="I75" s="5"/>
      <c r="J75" s="4"/>
      <c r="K75" s="5"/>
      <c r="L75" s="5"/>
      <c r="M75" s="5"/>
      <c r="N75" s="4"/>
      <c r="O75" s="5"/>
      <c r="P75" s="5"/>
      <c r="Q75" s="5"/>
      <c r="R75" s="4"/>
      <c r="S75" s="5"/>
      <c r="T75" s="5"/>
      <c r="U75" s="6"/>
    </row>
    <row r="76" spans="1:21">
      <c r="A76" s="16" t="s">
        <v>54</v>
      </c>
      <c r="B76" s="4"/>
      <c r="D76" s="5"/>
      <c r="E76" s="6"/>
      <c r="F76" s="5"/>
      <c r="G76" s="5"/>
      <c r="H76" s="5"/>
      <c r="I76" s="5"/>
      <c r="J76" s="4"/>
      <c r="K76" s="5"/>
      <c r="L76" s="5"/>
      <c r="M76" s="5"/>
      <c r="N76" s="4"/>
      <c r="O76" s="5"/>
      <c r="P76" s="5"/>
      <c r="Q76" s="5"/>
      <c r="R76" s="4"/>
      <c r="S76" s="5"/>
      <c r="T76" s="5"/>
      <c r="U76" s="6"/>
    </row>
    <row r="77" spans="1:21">
      <c r="A77" s="16" t="s">
        <v>132</v>
      </c>
      <c r="B77" s="4"/>
      <c r="D77" s="5"/>
      <c r="E77" s="6"/>
      <c r="F77" s="5">
        <v>1</v>
      </c>
      <c r="G77" s="5"/>
      <c r="H77" s="5"/>
      <c r="I77" s="5"/>
      <c r="J77" s="4"/>
      <c r="K77" s="5"/>
      <c r="L77" s="5"/>
      <c r="M77" s="5"/>
      <c r="N77" s="4"/>
      <c r="O77" s="5"/>
      <c r="P77" s="5"/>
      <c r="Q77" s="5"/>
      <c r="R77" s="4"/>
      <c r="S77" s="5"/>
      <c r="T77" s="5"/>
      <c r="U77" s="6"/>
    </row>
    <row r="78" spans="1:21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5"/>
      <c r="N78" s="4"/>
      <c r="O78" s="5"/>
      <c r="P78" s="5"/>
      <c r="Q78" s="5"/>
      <c r="R78" s="4"/>
      <c r="S78" s="5"/>
      <c r="T78" s="5"/>
      <c r="U78" s="6"/>
    </row>
    <row r="79" spans="1:21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5"/>
      <c r="N79" s="4"/>
      <c r="O79" s="5"/>
      <c r="P79" s="5"/>
      <c r="Q79" s="5"/>
      <c r="R79" s="7"/>
      <c r="S79" s="8"/>
      <c r="T79" s="8"/>
      <c r="U79" s="9"/>
    </row>
    <row r="80" spans="1:21">
      <c r="A80" s="18" t="s">
        <v>52</v>
      </c>
      <c r="B80" s="55">
        <f>SUM(B2:B72)</f>
        <v>501</v>
      </c>
      <c r="C80" s="56">
        <f t="shared" ref="C80:U80" si="73">SUM(C2:C72)</f>
        <v>0</v>
      </c>
      <c r="D80" s="56">
        <f t="shared" si="73"/>
        <v>0</v>
      </c>
      <c r="E80" s="57">
        <f t="shared" si="73"/>
        <v>110</v>
      </c>
      <c r="F80" s="37">
        <f>SUM(F2:F79)</f>
        <v>955</v>
      </c>
      <c r="G80" s="20">
        <f t="shared" si="73"/>
        <v>106</v>
      </c>
      <c r="H80" s="20">
        <f t="shared" si="73"/>
        <v>0</v>
      </c>
      <c r="I80" s="20">
        <f t="shared" si="73"/>
        <v>197</v>
      </c>
      <c r="J80" s="34">
        <f>SUM(J2:J72)</f>
        <v>0</v>
      </c>
      <c r="K80" s="35">
        <f t="shared" si="73"/>
        <v>831</v>
      </c>
      <c r="L80" s="35">
        <f t="shared" si="73"/>
        <v>0</v>
      </c>
      <c r="M80" s="36">
        <f t="shared" si="73"/>
        <v>0</v>
      </c>
      <c r="N80" s="20">
        <f t="shared" si="73"/>
        <v>0</v>
      </c>
      <c r="O80" s="20">
        <f t="shared" si="73"/>
        <v>0</v>
      </c>
      <c r="P80" s="20">
        <f t="shared" si="73"/>
        <v>0</v>
      </c>
      <c r="Q80" s="20">
        <f t="shared" si="73"/>
        <v>0</v>
      </c>
      <c r="R80" s="58">
        <f>SUM(R2:R72)</f>
        <v>8301</v>
      </c>
      <c r="S80" s="38">
        <f t="shared" ref="S80" si="74">SUM(S2:S72)</f>
        <v>5806</v>
      </c>
      <c r="T80" s="38">
        <f t="shared" si="73"/>
        <v>0</v>
      </c>
      <c r="U80" s="39">
        <f t="shared" si="73"/>
        <v>1836</v>
      </c>
    </row>
    <row r="81" spans="1:21">
      <c r="A81" s="54" t="s">
        <v>131</v>
      </c>
      <c r="B81" s="23">
        <f>SUM(B80,F80,J80,N80)</f>
        <v>1456</v>
      </c>
      <c r="C81" s="24">
        <f t="shared" ref="C81:D81" si="75">SUM(C80,G80,K80,O80)</f>
        <v>937</v>
      </c>
      <c r="D81" s="24">
        <f t="shared" si="75"/>
        <v>0</v>
      </c>
      <c r="E81" s="25">
        <f>SUM(E80,I80,M80,Q80)</f>
        <v>307</v>
      </c>
    </row>
    <row r="82" spans="1:21">
      <c r="J82" s="33"/>
      <c r="K82" s="33"/>
      <c r="L82" s="33"/>
      <c r="M82" s="33"/>
      <c r="N82" s="33"/>
      <c r="P82" s="33"/>
      <c r="Q82" s="33" t="s">
        <v>92</v>
      </c>
      <c r="R82" s="43">
        <f>R80/B81</f>
        <v>5.7012362637362637</v>
      </c>
      <c r="S82" s="43">
        <f>S80/C81</f>
        <v>6.1963713980789752</v>
      </c>
      <c r="T82" s="43" t="e">
        <f>T80/D81</f>
        <v>#DIV/0!</v>
      </c>
      <c r="U82" s="43">
        <f>U80/E81</f>
        <v>5.9804560260586319</v>
      </c>
    </row>
    <row r="83" spans="1:21">
      <c r="J83" s="33"/>
      <c r="K83" s="33"/>
      <c r="L83" s="33"/>
      <c r="M83" s="33"/>
      <c r="N83" s="33"/>
      <c r="P83" s="33"/>
      <c r="Q83" s="33" t="s">
        <v>93</v>
      </c>
      <c r="R83" s="45" t="e">
        <f>AVERAGE(R82:U82)</f>
        <v>#DIV/0!</v>
      </c>
      <c r="S83" s="43"/>
      <c r="T83" s="43"/>
      <c r="U83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Ruler="0" workbookViewId="0">
      <selection activeCell="J90" sqref="J90"/>
    </sheetView>
  </sheetViews>
  <sheetFormatPr baseColWidth="10" defaultRowHeight="15" x14ac:dyDescent="0"/>
  <cols>
    <col min="1" max="1" width="36.8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>
        <v>5</v>
      </c>
      <c r="C3" s="5"/>
      <c r="D3" s="5"/>
      <c r="E3" s="6"/>
      <c r="F3" s="4">
        <v>4</v>
      </c>
      <c r="G3" s="5"/>
      <c r="H3" s="5"/>
      <c r="I3" s="5"/>
      <c r="J3" s="4">
        <f>SUM(B3,F3)*3</f>
        <v>27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2</v>
      </c>
      <c r="C5" s="5">
        <v>20</v>
      </c>
      <c r="D5" s="5">
        <v>14</v>
      </c>
      <c r="E5" s="6">
        <v>7</v>
      </c>
      <c r="F5" s="4">
        <v>2</v>
      </c>
      <c r="G5" s="5">
        <v>27</v>
      </c>
      <c r="H5" s="5"/>
      <c r="I5" s="5">
        <v>10</v>
      </c>
      <c r="J5" s="4">
        <f>SUM(B5,F5)*5</f>
        <v>20</v>
      </c>
      <c r="K5" s="5">
        <f t="shared" ref="K5:M5" si="2">SUM(C5,G5)*5</f>
        <v>235</v>
      </c>
      <c r="L5" s="5">
        <f t="shared" si="2"/>
        <v>70</v>
      </c>
      <c r="M5" s="6">
        <f t="shared" si="2"/>
        <v>85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>
        <v>1</v>
      </c>
      <c r="G13" s="5"/>
      <c r="H13" s="5"/>
      <c r="I13" s="5"/>
      <c r="J13" s="4">
        <f>SUM(B13,F13)*7</f>
        <v>7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>
        <v>1</v>
      </c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5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126</v>
      </c>
      <c r="B32" s="4"/>
      <c r="C32" s="5">
        <v>1</v>
      </c>
      <c r="D32" s="5"/>
      <c r="E32" s="6"/>
      <c r="F32" s="4"/>
      <c r="G32" s="5"/>
      <c r="H32" s="5"/>
      <c r="I32" s="5"/>
      <c r="J32" s="4">
        <f>SUM(B32,F32)*5</f>
        <v>0</v>
      </c>
      <c r="K32" s="4">
        <f t="shared" ref="K32:M32" si="15">SUM(C32,G32)*5</f>
        <v>5</v>
      </c>
      <c r="L32" s="4">
        <f t="shared" si="15"/>
        <v>0</v>
      </c>
      <c r="M32" s="4">
        <f t="shared" si="15"/>
        <v>0</v>
      </c>
    </row>
    <row r="33" spans="1:13">
      <c r="A33" s="17" t="s">
        <v>27</v>
      </c>
      <c r="B33" s="4"/>
      <c r="C33" s="5"/>
      <c r="D33" s="5">
        <v>1</v>
      </c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4</v>
      </c>
      <c r="M33" s="6">
        <f t="shared" si="16"/>
        <v>0</v>
      </c>
    </row>
    <row r="34" spans="1:13">
      <c r="A34" s="16" t="s">
        <v>28</v>
      </c>
      <c r="B34" s="4">
        <v>4</v>
      </c>
      <c r="C34" s="5">
        <v>2</v>
      </c>
      <c r="D34" s="5">
        <v>2</v>
      </c>
      <c r="E34" s="6">
        <v>1</v>
      </c>
      <c r="F34" s="4">
        <v>3</v>
      </c>
      <c r="G34" s="5">
        <v>24</v>
      </c>
      <c r="H34" s="5"/>
      <c r="I34" s="5">
        <v>1</v>
      </c>
      <c r="J34" s="4">
        <f>SUM(B34,F34)*4</f>
        <v>28</v>
      </c>
      <c r="K34" s="5">
        <f t="shared" si="16"/>
        <v>104</v>
      </c>
      <c r="L34" s="5">
        <f t="shared" si="16"/>
        <v>8</v>
      </c>
      <c r="M34" s="6">
        <f t="shared" si="16"/>
        <v>8</v>
      </c>
    </row>
    <row r="35" spans="1:13">
      <c r="A35" s="16" t="s">
        <v>129</v>
      </c>
      <c r="B35" s="4"/>
      <c r="C35" s="5"/>
      <c r="D35" s="5"/>
      <c r="E35" s="6"/>
      <c r="F35" s="4"/>
      <c r="G35" s="5"/>
      <c r="H35" s="5"/>
      <c r="I35" s="5">
        <v>1</v>
      </c>
      <c r="J35" s="4">
        <f>SUM(B35,F35)*5</f>
        <v>0</v>
      </c>
      <c r="K35" s="4">
        <f t="shared" ref="K35:M35" si="17">SUM(C35,G35)*5</f>
        <v>0</v>
      </c>
      <c r="L35" s="4">
        <f t="shared" si="17"/>
        <v>0</v>
      </c>
      <c r="M35" s="4">
        <f t="shared" si="17"/>
        <v>5</v>
      </c>
    </row>
    <row r="36" spans="1:13">
      <c r="A36" s="16"/>
      <c r="B36" s="4"/>
      <c r="C36" s="5"/>
      <c r="D36" s="5"/>
      <c r="E36" s="6"/>
      <c r="F36" s="4"/>
      <c r="G36" s="5"/>
      <c r="H36" s="5"/>
      <c r="I36" s="5"/>
      <c r="J36" s="4"/>
      <c r="K36" s="5"/>
      <c r="L36" s="5"/>
      <c r="M36" s="6"/>
    </row>
    <row r="37" spans="1:13">
      <c r="A37" s="19" t="s">
        <v>29</v>
      </c>
      <c r="B37" s="10"/>
      <c r="C37" s="11"/>
      <c r="D37" s="11"/>
      <c r="E37" s="12"/>
      <c r="F37" s="10"/>
      <c r="G37" s="11"/>
      <c r="H37" s="11"/>
      <c r="I37" s="11"/>
      <c r="J37" s="10"/>
      <c r="K37" s="11"/>
      <c r="L37" s="11"/>
      <c r="M37" s="12"/>
    </row>
    <row r="38" spans="1:13">
      <c r="A38" s="16" t="s">
        <v>0</v>
      </c>
      <c r="B38" s="4">
        <v>5</v>
      </c>
      <c r="C38" s="5">
        <v>81</v>
      </c>
      <c r="D38" s="5">
        <v>71</v>
      </c>
      <c r="E38" s="6">
        <v>128</v>
      </c>
      <c r="F38" s="4">
        <v>14</v>
      </c>
      <c r="G38" s="5">
        <v>150</v>
      </c>
      <c r="H38" s="5">
        <v>13</v>
      </c>
      <c r="I38" s="5">
        <v>88</v>
      </c>
      <c r="J38" s="4">
        <f>SUM(B38,F38)*4</f>
        <v>76</v>
      </c>
      <c r="K38" s="5">
        <f t="shared" ref="K38:M39" si="18">SUM(C38,G38)*4</f>
        <v>924</v>
      </c>
      <c r="L38" s="5">
        <f t="shared" si="18"/>
        <v>336</v>
      </c>
      <c r="M38" s="6">
        <f t="shared" si="18"/>
        <v>864</v>
      </c>
    </row>
    <row r="39" spans="1:13">
      <c r="A39" s="16" t="s">
        <v>30</v>
      </c>
      <c r="B39" s="4"/>
      <c r="C39" s="5"/>
      <c r="D39" s="5"/>
      <c r="E39" s="6"/>
      <c r="F39" s="4"/>
      <c r="G39" s="5"/>
      <c r="H39" s="5"/>
      <c r="I39" s="5">
        <v>2</v>
      </c>
      <c r="J39" s="4">
        <f>SUM(B39,F39)*4</f>
        <v>0</v>
      </c>
      <c r="K39" s="5">
        <f t="shared" si="18"/>
        <v>0</v>
      </c>
      <c r="L39" s="5">
        <f t="shared" si="18"/>
        <v>0</v>
      </c>
      <c r="M39" s="6">
        <f t="shared" si="18"/>
        <v>8</v>
      </c>
    </row>
    <row r="40" spans="1:13">
      <c r="A40" s="16" t="s">
        <v>31</v>
      </c>
      <c r="B40" s="4"/>
      <c r="C40" s="5"/>
      <c r="D40" s="5"/>
      <c r="E40" s="6"/>
      <c r="F40" s="4"/>
      <c r="G40" s="5">
        <v>1</v>
      </c>
      <c r="H40" s="5"/>
      <c r="I40" s="5"/>
      <c r="J40" s="4">
        <f>SUM(B40,F40)*3</f>
        <v>0</v>
      </c>
      <c r="K40" s="5">
        <f t="shared" ref="K40:M40" si="19">SUM(C40,G40)*3</f>
        <v>3</v>
      </c>
      <c r="L40" s="5">
        <f t="shared" si="19"/>
        <v>0</v>
      </c>
      <c r="M40" s="6">
        <f t="shared" si="19"/>
        <v>0</v>
      </c>
    </row>
    <row r="41" spans="1:13">
      <c r="A41" s="16" t="s">
        <v>32</v>
      </c>
      <c r="B41" s="4"/>
      <c r="C41" s="5"/>
      <c r="D41" s="5"/>
      <c r="E41" s="6"/>
      <c r="F41" s="4"/>
      <c r="G41" s="5"/>
      <c r="H41" s="5"/>
      <c r="I41" s="5"/>
      <c r="J41" s="4">
        <f>SUM(B41,F41)*6</f>
        <v>0</v>
      </c>
      <c r="K41" s="5">
        <f t="shared" ref="K41:M41" si="20">SUM(C41,G41)*6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33</v>
      </c>
      <c r="B42" s="4"/>
      <c r="C42" s="5"/>
      <c r="D42" s="5"/>
      <c r="E42" s="6"/>
      <c r="F42" s="4"/>
      <c r="G42" s="5"/>
      <c r="H42" s="5"/>
      <c r="I42" s="5"/>
      <c r="J42" s="4">
        <f>SUM(B42,F42)*1</f>
        <v>0</v>
      </c>
      <c r="K42" s="5">
        <f t="shared" ref="K42:M42" si="21">SUM(C42,G42)*1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34</v>
      </c>
      <c r="B43" s="4"/>
      <c r="C43" s="5"/>
      <c r="D43" s="5"/>
      <c r="E43" s="6"/>
      <c r="F43" s="4"/>
      <c r="G43" s="5"/>
      <c r="H43" s="5"/>
      <c r="I43" s="5"/>
      <c r="J43" s="4">
        <f>SUM(B43,F43)*3</f>
        <v>0</v>
      </c>
      <c r="K43" s="5">
        <f t="shared" ref="K43:M43" si="22">SUM(C43,G43)*3</f>
        <v>0</v>
      </c>
      <c r="L43" s="5">
        <f t="shared" si="22"/>
        <v>0</v>
      </c>
      <c r="M43" s="6">
        <f t="shared" si="22"/>
        <v>0</v>
      </c>
    </row>
    <row r="44" spans="1:13">
      <c r="A44" s="16" t="s">
        <v>56</v>
      </c>
      <c r="B44" s="4"/>
      <c r="C44" s="5"/>
      <c r="D44" s="5"/>
      <c r="E44" s="6"/>
      <c r="F44" s="4"/>
      <c r="G44" s="5"/>
      <c r="H44" s="5"/>
      <c r="I44" s="5"/>
      <c r="J44" s="4">
        <f>SUM(B44,F44)*6</f>
        <v>0</v>
      </c>
      <c r="K44" s="5">
        <f t="shared" ref="K44:M44" si="23">SUM(C44,G44)*6</f>
        <v>0</v>
      </c>
      <c r="L44" s="5">
        <f t="shared" si="23"/>
        <v>0</v>
      </c>
      <c r="M44" s="6">
        <f t="shared" si="23"/>
        <v>0</v>
      </c>
    </row>
    <row r="45" spans="1:13">
      <c r="A45" s="16"/>
      <c r="B45" s="4"/>
      <c r="C45" s="5"/>
      <c r="D45" s="5"/>
      <c r="E45" s="6"/>
      <c r="F45" s="4"/>
      <c r="G45" s="5"/>
      <c r="H45" s="5"/>
      <c r="I45" s="5"/>
      <c r="J45" s="4"/>
      <c r="K45" s="5"/>
      <c r="L45" s="5"/>
      <c r="M45" s="6"/>
    </row>
    <row r="46" spans="1:13">
      <c r="A46" s="19" t="s">
        <v>35</v>
      </c>
      <c r="B46" s="10"/>
      <c r="C46" s="11"/>
      <c r="D46" s="11"/>
      <c r="E46" s="12"/>
      <c r="F46" s="10"/>
      <c r="G46" s="11"/>
      <c r="H46" s="11"/>
      <c r="I46" s="11"/>
      <c r="J46" s="10"/>
      <c r="K46" s="11"/>
      <c r="L46" s="11"/>
      <c r="M46" s="12"/>
    </row>
    <row r="47" spans="1:13">
      <c r="A47" s="16" t="s">
        <v>36</v>
      </c>
      <c r="B47" s="4">
        <v>61</v>
      </c>
      <c r="C47" s="5">
        <v>26</v>
      </c>
      <c r="D47" s="5">
        <v>49</v>
      </c>
      <c r="E47" s="6">
        <v>57</v>
      </c>
      <c r="F47" s="4">
        <v>104</v>
      </c>
      <c r="G47" s="5">
        <v>25</v>
      </c>
      <c r="H47" s="5">
        <v>89</v>
      </c>
      <c r="I47" s="5">
        <v>58</v>
      </c>
      <c r="J47" s="4">
        <f>SUM(B47,F47)*3</f>
        <v>495</v>
      </c>
      <c r="K47" s="5">
        <f t="shared" ref="K47:M47" si="24">SUM(C47,G47)*3</f>
        <v>153</v>
      </c>
      <c r="L47" s="5">
        <f t="shared" si="24"/>
        <v>414</v>
      </c>
      <c r="M47" s="6">
        <f t="shared" si="24"/>
        <v>345</v>
      </c>
    </row>
    <row r="48" spans="1:13">
      <c r="A48" s="16" t="s">
        <v>37</v>
      </c>
      <c r="B48" s="4"/>
      <c r="C48" s="5"/>
      <c r="D48" s="5"/>
      <c r="E48" s="6"/>
      <c r="F48" s="4"/>
      <c r="G48" s="5"/>
      <c r="H48" s="5"/>
      <c r="I48" s="5"/>
      <c r="J48" s="4">
        <f>SUM(B48,F48)*4</f>
        <v>0</v>
      </c>
      <c r="K48" s="5">
        <f t="shared" ref="K48:M48" si="25">SUM(C48,G48)*4</f>
        <v>0</v>
      </c>
      <c r="L48" s="5">
        <f t="shared" si="25"/>
        <v>0</v>
      </c>
      <c r="M48" s="6">
        <f t="shared" si="25"/>
        <v>0</v>
      </c>
    </row>
    <row r="49" spans="1:13">
      <c r="A49" s="16" t="s">
        <v>38</v>
      </c>
      <c r="B49" s="4">
        <v>397</v>
      </c>
      <c r="C49" s="5">
        <v>436</v>
      </c>
      <c r="D49" s="5">
        <v>723</v>
      </c>
      <c r="E49" s="6">
        <v>538</v>
      </c>
      <c r="F49" s="4">
        <v>263</v>
      </c>
      <c r="G49" s="5">
        <v>383</v>
      </c>
      <c r="H49" s="5">
        <v>423</v>
      </c>
      <c r="I49" s="5">
        <v>585</v>
      </c>
      <c r="J49" s="4">
        <f>SUM(B49,F49)*6</f>
        <v>3960</v>
      </c>
      <c r="K49" s="5">
        <f t="shared" ref="K49:M53" si="26">SUM(C49,G49)*6</f>
        <v>4914</v>
      </c>
      <c r="L49" s="5">
        <f t="shared" si="26"/>
        <v>6876</v>
      </c>
      <c r="M49" s="6">
        <f t="shared" si="26"/>
        <v>6738</v>
      </c>
    </row>
    <row r="50" spans="1:13">
      <c r="A50" s="16" t="s">
        <v>39</v>
      </c>
      <c r="B50" s="4">
        <v>2</v>
      </c>
      <c r="C50" s="5"/>
      <c r="D50" s="5"/>
      <c r="E50" s="6"/>
      <c r="F50" s="4">
        <v>1</v>
      </c>
      <c r="G50" s="5"/>
      <c r="H50" s="5"/>
      <c r="I50" s="5"/>
      <c r="J50" s="4">
        <f>SUM(B50,F50)*6</f>
        <v>18</v>
      </c>
      <c r="K50" s="5">
        <f t="shared" si="26"/>
        <v>0</v>
      </c>
      <c r="L50" s="5">
        <f t="shared" si="26"/>
        <v>0</v>
      </c>
      <c r="M50" s="6">
        <f t="shared" si="26"/>
        <v>0</v>
      </c>
    </row>
    <row r="51" spans="1:13">
      <c r="A51" s="16" t="s">
        <v>40</v>
      </c>
      <c r="B51" s="4">
        <v>180</v>
      </c>
      <c r="C51" s="5">
        <v>140</v>
      </c>
      <c r="D51" s="5">
        <v>55</v>
      </c>
      <c r="E51" s="6">
        <v>10</v>
      </c>
      <c r="F51" s="4">
        <v>146</v>
      </c>
      <c r="G51" s="5">
        <v>158</v>
      </c>
      <c r="H51" s="5">
        <v>3</v>
      </c>
      <c r="I51" s="5">
        <v>86</v>
      </c>
      <c r="J51" s="4">
        <f>SUM(B51,F51)*6</f>
        <v>1956</v>
      </c>
      <c r="K51" s="5">
        <f t="shared" si="26"/>
        <v>1788</v>
      </c>
      <c r="L51" s="5">
        <f t="shared" si="26"/>
        <v>348</v>
      </c>
      <c r="M51" s="6">
        <f t="shared" si="26"/>
        <v>576</v>
      </c>
    </row>
    <row r="52" spans="1:13">
      <c r="A52" s="16" t="s">
        <v>41</v>
      </c>
      <c r="B52" s="4">
        <v>16</v>
      </c>
      <c r="C52" s="5">
        <v>6</v>
      </c>
      <c r="D52" s="5"/>
      <c r="E52" s="6">
        <v>3</v>
      </c>
      <c r="F52" s="4">
        <v>15</v>
      </c>
      <c r="G52" s="5">
        <v>15</v>
      </c>
      <c r="H52" s="5">
        <v>2</v>
      </c>
      <c r="I52" s="5">
        <v>2</v>
      </c>
      <c r="J52" s="4">
        <f>SUM(B52,F52)*6</f>
        <v>186</v>
      </c>
      <c r="K52" s="5">
        <f t="shared" si="26"/>
        <v>126</v>
      </c>
      <c r="L52" s="5">
        <f t="shared" si="26"/>
        <v>12</v>
      </c>
      <c r="M52" s="6">
        <f t="shared" si="26"/>
        <v>30</v>
      </c>
    </row>
    <row r="53" spans="1:13">
      <c r="A53" s="16" t="s">
        <v>127</v>
      </c>
      <c r="B53" s="4"/>
      <c r="C53" s="5"/>
      <c r="D53" s="5"/>
      <c r="E53" s="6"/>
      <c r="F53" s="4"/>
      <c r="G53" s="5">
        <v>1</v>
      </c>
      <c r="H53" s="5"/>
      <c r="I53" s="5"/>
      <c r="J53" s="4">
        <f>SUM(B53,F53)*6</f>
        <v>0</v>
      </c>
      <c r="K53" s="5">
        <f t="shared" si="26"/>
        <v>6</v>
      </c>
      <c r="L53" s="5">
        <f t="shared" si="26"/>
        <v>0</v>
      </c>
      <c r="M53" s="6">
        <f t="shared" si="26"/>
        <v>0</v>
      </c>
    </row>
    <row r="54" spans="1:13">
      <c r="A54" s="16"/>
      <c r="B54" s="4"/>
      <c r="C54" s="5"/>
      <c r="D54" s="5"/>
      <c r="E54" s="6"/>
      <c r="F54" s="4"/>
      <c r="G54" s="5"/>
      <c r="H54" s="5"/>
      <c r="I54" s="5"/>
      <c r="J54" s="4"/>
      <c r="K54" s="5"/>
      <c r="L54" s="5"/>
      <c r="M54" s="6"/>
    </row>
    <row r="55" spans="1:13">
      <c r="A55" s="19" t="s">
        <v>42</v>
      </c>
      <c r="B55" s="10"/>
      <c r="C55" s="11"/>
      <c r="D55" s="11"/>
      <c r="E55" s="12"/>
      <c r="F55" s="10"/>
      <c r="G55" s="11"/>
      <c r="H55" s="11"/>
      <c r="I55" s="11"/>
      <c r="J55" s="10"/>
      <c r="K55" s="11"/>
      <c r="L55" s="11"/>
      <c r="M55" s="12"/>
    </row>
    <row r="56" spans="1:13">
      <c r="A56" s="16" t="s">
        <v>43</v>
      </c>
      <c r="B56" s="4">
        <v>11</v>
      </c>
      <c r="C56" s="5">
        <v>10</v>
      </c>
      <c r="D56" s="5">
        <v>9</v>
      </c>
      <c r="E56" s="6"/>
      <c r="F56" s="4">
        <v>3</v>
      </c>
      <c r="G56" s="5">
        <v>3</v>
      </c>
      <c r="H56" s="5">
        <v>6</v>
      </c>
      <c r="I56" s="5"/>
      <c r="J56" s="4">
        <f>SUM(B56,F56)*6</f>
        <v>84</v>
      </c>
      <c r="K56" s="5">
        <f t="shared" ref="K56:M57" si="27">SUM(C56,G56)*6</f>
        <v>78</v>
      </c>
      <c r="L56" s="5">
        <f t="shared" si="27"/>
        <v>90</v>
      </c>
      <c r="M56" s="6">
        <f t="shared" si="27"/>
        <v>0</v>
      </c>
    </row>
    <row r="57" spans="1:13">
      <c r="A57" s="16" t="s">
        <v>44</v>
      </c>
      <c r="B57" s="4"/>
      <c r="C57" s="5"/>
      <c r="D57" s="5"/>
      <c r="E57" s="6"/>
      <c r="F57" s="4"/>
      <c r="G57" s="5"/>
      <c r="H57" s="5"/>
      <c r="I57" s="5"/>
      <c r="J57" s="4">
        <f>SUM(B57,F57)*6</f>
        <v>0</v>
      </c>
      <c r="K57" s="5">
        <f t="shared" si="27"/>
        <v>0</v>
      </c>
      <c r="L57" s="5">
        <f t="shared" si="27"/>
        <v>0</v>
      </c>
      <c r="M57" s="6">
        <f t="shared" si="27"/>
        <v>0</v>
      </c>
    </row>
    <row r="58" spans="1:13">
      <c r="A58" s="16" t="s">
        <v>45</v>
      </c>
      <c r="B58" s="4"/>
      <c r="C58" s="5"/>
      <c r="D58" s="5"/>
      <c r="E58" s="6"/>
      <c r="F58" s="4"/>
      <c r="G58" s="5"/>
      <c r="H58" s="5"/>
      <c r="I58" s="5"/>
      <c r="J58" s="4">
        <f>SUM(B58,F58)*8</f>
        <v>0</v>
      </c>
      <c r="K58" s="5">
        <f t="shared" ref="K58:M58" si="28">SUM(C58,G58)*8</f>
        <v>0</v>
      </c>
      <c r="L58" s="5">
        <f t="shared" si="28"/>
        <v>0</v>
      </c>
      <c r="M58" s="6">
        <f t="shared" si="28"/>
        <v>0</v>
      </c>
    </row>
    <row r="59" spans="1:13">
      <c r="A59" s="16" t="s">
        <v>46</v>
      </c>
      <c r="B59" s="4"/>
      <c r="C59" s="5"/>
      <c r="D59" s="5"/>
      <c r="E59" s="6"/>
      <c r="F59" s="4"/>
      <c r="G59" s="5"/>
      <c r="H59" s="5"/>
      <c r="I59" s="5"/>
      <c r="J59" s="4">
        <f>SUM(B59,F59)*4</f>
        <v>0</v>
      </c>
      <c r="K59" s="5">
        <f>SUM(C59,G59)*4</f>
        <v>0</v>
      </c>
      <c r="L59" s="5">
        <f t="shared" ref="L59:M59" si="29">SUM(D59,H59)*4</f>
        <v>0</v>
      </c>
      <c r="M59" s="6">
        <f t="shared" si="29"/>
        <v>0</v>
      </c>
    </row>
    <row r="60" spans="1:13">
      <c r="A60" s="16" t="s">
        <v>47</v>
      </c>
      <c r="B60" s="4">
        <v>4</v>
      </c>
      <c r="C60" s="5">
        <v>36</v>
      </c>
      <c r="D60" s="5">
        <v>140</v>
      </c>
      <c r="E60" s="6">
        <v>43</v>
      </c>
      <c r="F60" s="4"/>
      <c r="G60" s="5">
        <v>54</v>
      </c>
      <c r="H60" s="5">
        <v>44</v>
      </c>
      <c r="I60" s="5">
        <v>11</v>
      </c>
      <c r="J60" s="4">
        <f>SUM(B60,F60)*8</f>
        <v>32</v>
      </c>
      <c r="K60" s="5">
        <f t="shared" ref="K60:M60" si="30">SUM(C60,G60)*8</f>
        <v>720</v>
      </c>
      <c r="L60" s="5">
        <f t="shared" si="30"/>
        <v>1472</v>
      </c>
      <c r="M60" s="6">
        <f t="shared" si="30"/>
        <v>432</v>
      </c>
    </row>
    <row r="61" spans="1:13">
      <c r="A61" s="16" t="s">
        <v>48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ref="K61:M62" si="31">SUM(C61,G61)*7</f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98</v>
      </c>
      <c r="B62" s="4">
        <v>1</v>
      </c>
      <c r="C62" s="5"/>
      <c r="D62" s="5">
        <v>1</v>
      </c>
      <c r="E62" s="6"/>
      <c r="F62" s="4"/>
      <c r="G62" s="5"/>
      <c r="H62" s="5"/>
      <c r="I62" s="5"/>
      <c r="J62" s="4">
        <f>SUM(B62,F62)*7</f>
        <v>7</v>
      </c>
      <c r="K62" s="5">
        <f t="shared" si="31"/>
        <v>0</v>
      </c>
      <c r="L62" s="5">
        <f t="shared" si="31"/>
        <v>7</v>
      </c>
      <c r="M62" s="6">
        <f t="shared" si="31"/>
        <v>0</v>
      </c>
    </row>
    <row r="63" spans="1:13">
      <c r="A63" s="16" t="s">
        <v>50</v>
      </c>
      <c r="B63" s="4"/>
      <c r="C63" s="5"/>
      <c r="D63" s="5">
        <v>1</v>
      </c>
      <c r="E63" s="6"/>
      <c r="F63" s="4"/>
      <c r="G63" s="5"/>
      <c r="H63" s="5"/>
      <c r="I63" s="5"/>
      <c r="J63" s="4">
        <f>SUM(B63,F63)*8</f>
        <v>0</v>
      </c>
      <c r="K63" s="5">
        <f t="shared" ref="K63:M63" si="32">SUM(C63,G63)*8</f>
        <v>0</v>
      </c>
      <c r="L63" s="5">
        <f t="shared" si="32"/>
        <v>8</v>
      </c>
      <c r="M63" s="6">
        <f t="shared" si="32"/>
        <v>0</v>
      </c>
    </row>
    <row r="64" spans="1:13">
      <c r="A64" s="16" t="s">
        <v>70</v>
      </c>
      <c r="B64" s="4"/>
      <c r="C64" s="5"/>
      <c r="D64" s="5"/>
      <c r="E64" s="6">
        <v>1</v>
      </c>
      <c r="F64" s="4"/>
      <c r="G64" s="5">
        <v>1</v>
      </c>
      <c r="H64" s="5"/>
      <c r="I64" s="5"/>
      <c r="J64" s="4">
        <f>SUM(B64,F64)*5</f>
        <v>0</v>
      </c>
      <c r="K64" s="5">
        <f t="shared" ref="K64:M64" si="33">SUM(C64,G64)*5</f>
        <v>5</v>
      </c>
      <c r="L64" s="5">
        <f t="shared" si="33"/>
        <v>0</v>
      </c>
      <c r="M64" s="6">
        <f t="shared" si="33"/>
        <v>5</v>
      </c>
    </row>
    <row r="65" spans="1:13">
      <c r="A65" s="16" t="s">
        <v>103</v>
      </c>
      <c r="B65" s="4"/>
      <c r="C65" s="5"/>
      <c r="D65" s="5"/>
      <c r="E65" s="6"/>
      <c r="F65" s="4"/>
      <c r="G65" s="5"/>
      <c r="H65" s="5"/>
      <c r="I65" s="5"/>
      <c r="J65" s="4">
        <f>SUM(B65,F65)*8</f>
        <v>0</v>
      </c>
      <c r="K65" s="5">
        <f t="shared" ref="K65:M65" si="34">SUM(C65,G65)*8</f>
        <v>0</v>
      </c>
      <c r="L65" s="5">
        <f t="shared" si="34"/>
        <v>0</v>
      </c>
      <c r="M65" s="6">
        <f t="shared" si="34"/>
        <v>0</v>
      </c>
    </row>
    <row r="66" spans="1:13">
      <c r="A66" s="16" t="s">
        <v>69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ref="K66:M68" si="35">SUM(C66,G66)*6</f>
        <v>0</v>
      </c>
      <c r="L66" s="5">
        <f t="shared" si="35"/>
        <v>0</v>
      </c>
      <c r="M66" s="6">
        <f t="shared" si="35"/>
        <v>0</v>
      </c>
    </row>
    <row r="67" spans="1:13">
      <c r="A67" s="16" t="s">
        <v>105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84</v>
      </c>
      <c r="B68" s="4">
        <v>2</v>
      </c>
      <c r="C68" s="5"/>
      <c r="D68" s="5"/>
      <c r="E68" s="6"/>
      <c r="F68" s="4">
        <v>1</v>
      </c>
      <c r="G68" s="5">
        <v>1</v>
      </c>
      <c r="H68" s="5"/>
      <c r="I68" s="5"/>
      <c r="J68" s="4">
        <f>SUM(B68,F68)*6</f>
        <v>18</v>
      </c>
      <c r="K68" s="5">
        <f t="shared" si="35"/>
        <v>6</v>
      </c>
      <c r="L68" s="5">
        <f t="shared" si="35"/>
        <v>0</v>
      </c>
      <c r="M68" s="6">
        <f t="shared" si="35"/>
        <v>0</v>
      </c>
    </row>
    <row r="69" spans="1:13">
      <c r="A69" s="41" t="s">
        <v>90</v>
      </c>
      <c r="B69" s="4"/>
      <c r="C69" s="5"/>
      <c r="D69" s="5"/>
      <c r="E69" s="6"/>
      <c r="F69" s="4"/>
      <c r="G69" s="5"/>
      <c r="H69" s="5"/>
      <c r="I69" s="5"/>
      <c r="J69" s="4">
        <f>SUM(B69,F69)*8</f>
        <v>0</v>
      </c>
      <c r="K69" s="5">
        <f t="shared" ref="K69:M69" si="36">SUM(C69,G69)*8</f>
        <v>0</v>
      </c>
      <c r="L69" s="5">
        <f t="shared" si="36"/>
        <v>0</v>
      </c>
      <c r="M69" s="6">
        <f t="shared" si="36"/>
        <v>0</v>
      </c>
    </row>
    <row r="70" spans="1:13">
      <c r="A70" s="41" t="s">
        <v>102</v>
      </c>
      <c r="B70" s="4"/>
      <c r="C70" s="5"/>
      <c r="D70" s="5"/>
      <c r="E70" s="6"/>
      <c r="F70" s="4"/>
      <c r="G70" s="5"/>
      <c r="H70" s="5">
        <v>5</v>
      </c>
      <c r="I70" s="5"/>
      <c r="J70" s="4">
        <f>SUM(B70,F70)*6</f>
        <v>0</v>
      </c>
      <c r="K70" s="5">
        <f t="shared" ref="K70:M70" si="37">SUM(C70,G70)*6</f>
        <v>0</v>
      </c>
      <c r="L70" s="5">
        <f t="shared" si="37"/>
        <v>30</v>
      </c>
      <c r="M70" s="6">
        <f t="shared" si="37"/>
        <v>0</v>
      </c>
    </row>
    <row r="71" spans="1:13">
      <c r="A71" s="41" t="s">
        <v>101</v>
      </c>
      <c r="B71" s="4"/>
      <c r="C71" s="5"/>
      <c r="D71" s="5"/>
      <c r="E71" s="6"/>
      <c r="F71" s="4"/>
      <c r="G71" s="5"/>
      <c r="H71" s="5"/>
      <c r="I71" s="5">
        <v>3</v>
      </c>
      <c r="J71" s="4">
        <f>SUM(B71,F71)*8</f>
        <v>0</v>
      </c>
      <c r="K71" s="5">
        <f t="shared" ref="K71:M72" si="38">SUM(C71,G71)*8</f>
        <v>0</v>
      </c>
      <c r="L71" s="5">
        <f t="shared" si="38"/>
        <v>0</v>
      </c>
      <c r="M71" s="6">
        <f t="shared" si="38"/>
        <v>24</v>
      </c>
    </row>
    <row r="72" spans="1:13">
      <c r="A72" s="41" t="s">
        <v>99</v>
      </c>
      <c r="B72" s="4"/>
      <c r="C72" s="5"/>
      <c r="D72" s="5"/>
      <c r="E72" s="6">
        <v>1</v>
      </c>
      <c r="F72" s="4"/>
      <c r="G72" s="5"/>
      <c r="H72" s="5"/>
      <c r="I72" s="5"/>
      <c r="J72" s="4">
        <f>SUM(B72,F72)*8</f>
        <v>0</v>
      </c>
      <c r="K72" s="5">
        <f>SUM(C72,G72)*8</f>
        <v>0</v>
      </c>
      <c r="L72" s="5">
        <f t="shared" si="38"/>
        <v>0</v>
      </c>
      <c r="M72" s="6">
        <f t="shared" si="38"/>
        <v>8</v>
      </c>
    </row>
    <row r="73" spans="1:13">
      <c r="A73" s="16"/>
      <c r="B73" s="4"/>
      <c r="C73" s="5"/>
      <c r="D73" s="5"/>
      <c r="E73" s="6"/>
      <c r="F73" s="4"/>
      <c r="G73" s="5"/>
      <c r="H73" s="5"/>
      <c r="I73" s="5"/>
      <c r="J73" s="4"/>
      <c r="K73" s="5"/>
      <c r="L73" s="5"/>
      <c r="M73" s="6"/>
    </row>
    <row r="74" spans="1:13">
      <c r="A74" s="19" t="s">
        <v>55</v>
      </c>
      <c r="B74" s="10"/>
      <c r="C74" s="11"/>
      <c r="D74" s="11"/>
      <c r="E74" s="12"/>
      <c r="F74" s="10"/>
      <c r="G74" s="11"/>
      <c r="H74" s="11"/>
      <c r="I74" s="11"/>
      <c r="J74" s="10"/>
      <c r="K74" s="11"/>
      <c r="L74" s="11"/>
      <c r="M74" s="12"/>
    </row>
    <row r="75" spans="1:13">
      <c r="A75" s="16" t="s">
        <v>51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53</v>
      </c>
      <c r="B76" s="4">
        <v>23</v>
      </c>
      <c r="C76" s="5">
        <v>70</v>
      </c>
      <c r="D76" s="5">
        <v>93</v>
      </c>
      <c r="E76" s="6">
        <v>87</v>
      </c>
      <c r="F76" s="4">
        <v>63</v>
      </c>
      <c r="G76" s="5">
        <v>65</v>
      </c>
      <c r="H76" s="5">
        <v>72</v>
      </c>
      <c r="I76" s="5">
        <v>126</v>
      </c>
      <c r="J76" s="4"/>
      <c r="K76" s="5"/>
      <c r="L76" s="5"/>
      <c r="M76" s="6"/>
    </row>
    <row r="77" spans="1:13">
      <c r="A77" s="16" t="s">
        <v>54</v>
      </c>
      <c r="B77" s="4">
        <v>58</v>
      </c>
      <c r="C77" s="5">
        <v>17</v>
      </c>
      <c r="D77" s="5">
        <v>113</v>
      </c>
      <c r="E77" s="6">
        <v>9</v>
      </c>
      <c r="F77" s="4">
        <v>15</v>
      </c>
      <c r="G77" s="5">
        <v>52</v>
      </c>
      <c r="H77" s="5">
        <v>10</v>
      </c>
      <c r="I77" s="5">
        <v>14</v>
      </c>
      <c r="J77" s="4"/>
      <c r="K77" s="5"/>
      <c r="L77" s="5"/>
      <c r="M77" s="6"/>
    </row>
    <row r="78" spans="1:13">
      <c r="A78" s="16" t="s">
        <v>128</v>
      </c>
      <c r="B78" s="4"/>
      <c r="C78" s="5"/>
      <c r="D78" s="5"/>
      <c r="E78" s="6">
        <v>1</v>
      </c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7"/>
      <c r="K80" s="8"/>
      <c r="L80" s="8"/>
      <c r="M80" s="9"/>
    </row>
    <row r="81" spans="1:13">
      <c r="A81" s="18" t="s">
        <v>52</v>
      </c>
      <c r="B81" s="34">
        <f>SUM(B2:B73)</f>
        <v>690</v>
      </c>
      <c r="C81" s="35">
        <f t="shared" ref="C81:M81" si="39">SUM(C2:C73)</f>
        <v>758</v>
      </c>
      <c r="D81" s="35">
        <f t="shared" si="39"/>
        <v>1067</v>
      </c>
      <c r="E81" s="36">
        <f t="shared" si="39"/>
        <v>789</v>
      </c>
      <c r="F81" s="37">
        <f>SUM(F2:F73)</f>
        <v>557</v>
      </c>
      <c r="G81" s="20">
        <f t="shared" si="39"/>
        <v>843</v>
      </c>
      <c r="H81" s="20">
        <f t="shared" si="39"/>
        <v>585</v>
      </c>
      <c r="I81" s="21">
        <f t="shared" si="39"/>
        <v>847</v>
      </c>
      <c r="J81" s="38">
        <f>SUM(J2:J73)</f>
        <v>6914</v>
      </c>
      <c r="K81" s="38">
        <f t="shared" si="39"/>
        <v>9067</v>
      </c>
      <c r="L81" s="38">
        <f t="shared" si="39"/>
        <v>9680</v>
      </c>
      <c r="M81" s="39">
        <f t="shared" si="39"/>
        <v>9128</v>
      </c>
    </row>
    <row r="82" spans="1:13">
      <c r="A82" s="40" t="s">
        <v>95</v>
      </c>
      <c r="B82" s="23">
        <f>SUM(B81,F81)</f>
        <v>1247</v>
      </c>
      <c r="C82" s="24">
        <f t="shared" ref="C82:E82" si="40">SUM(C81,G81)</f>
        <v>1601</v>
      </c>
      <c r="D82" s="24">
        <f t="shared" si="40"/>
        <v>1652</v>
      </c>
      <c r="E82" s="25">
        <f t="shared" si="40"/>
        <v>1636</v>
      </c>
    </row>
    <row r="83" spans="1:13">
      <c r="I83" s="33" t="s">
        <v>92</v>
      </c>
      <c r="J83" s="43">
        <f>J81/B82</f>
        <v>5.5445068163592621</v>
      </c>
      <c r="K83" s="43">
        <f>K81/C82</f>
        <v>5.6633354153653963</v>
      </c>
      <c r="L83" s="43">
        <f t="shared" ref="L83:M83" si="41">L81/D82</f>
        <v>5.8595641646489103</v>
      </c>
      <c r="M83" s="43">
        <f t="shared" si="41"/>
        <v>5.5794621026894866</v>
      </c>
    </row>
    <row r="84" spans="1:13">
      <c r="I84" s="33" t="s">
        <v>93</v>
      </c>
      <c r="J84" s="45">
        <f>AVERAGE(J83:M83)</f>
        <v>5.6617171247657643</v>
      </c>
      <c r="K84" s="43"/>
      <c r="L84" s="43"/>
      <c r="M84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zoomScale="99" workbookViewId="0">
      <selection activeCell="L82" sqref="L82"/>
    </sheetView>
  </sheetViews>
  <sheetFormatPr baseColWidth="10" defaultRowHeight="15" x14ac:dyDescent="0"/>
  <cols>
    <col min="1" max="1" width="37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/>
      <c r="D5" s="5"/>
      <c r="E5" s="6"/>
      <c r="F5" s="4"/>
      <c r="G5" s="5"/>
      <c r="H5" s="5"/>
      <c r="I5" s="5"/>
      <c r="J5" s="4">
        <f>SUM(B5,F5)*5</f>
        <v>0</v>
      </c>
      <c r="K5" s="5">
        <f t="shared" ref="K5:M5" si="2">SUM(C5,G5)*5</f>
        <v>0</v>
      </c>
      <c r="L5" s="5">
        <f t="shared" si="2"/>
        <v>0</v>
      </c>
      <c r="M5" s="6">
        <f t="shared" si="2"/>
        <v>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>
        <v>2</v>
      </c>
      <c r="E33" s="6"/>
      <c r="F33" s="4">
        <v>1</v>
      </c>
      <c r="G33" s="5"/>
      <c r="H33" s="5"/>
      <c r="I33" s="5"/>
      <c r="J33" s="4">
        <f>SUM(B33,F33)*4</f>
        <v>4</v>
      </c>
      <c r="K33" s="5">
        <f t="shared" ref="K33:M34" si="16">SUM(C33,G33)*4</f>
        <v>0</v>
      </c>
      <c r="L33" s="5">
        <f t="shared" si="16"/>
        <v>8</v>
      </c>
      <c r="M33" s="6">
        <f t="shared" si="16"/>
        <v>0</v>
      </c>
    </row>
    <row r="34" spans="1:13">
      <c r="A34" s="16" t="s">
        <v>28</v>
      </c>
      <c r="B34" s="4">
        <v>1</v>
      </c>
      <c r="C34" s="5">
        <v>2</v>
      </c>
      <c r="D34" s="5"/>
      <c r="E34" s="6"/>
      <c r="F34" s="4"/>
      <c r="G34" s="5"/>
      <c r="H34" s="5"/>
      <c r="I34" s="5">
        <v>1</v>
      </c>
      <c r="J34" s="4">
        <f>SUM(B34,F34)*4</f>
        <v>4</v>
      </c>
      <c r="K34" s="5">
        <f t="shared" si="16"/>
        <v>8</v>
      </c>
      <c r="L34" s="5">
        <f t="shared" si="16"/>
        <v>0</v>
      </c>
      <c r="M34" s="6">
        <f t="shared" si="16"/>
        <v>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11</v>
      </c>
      <c r="C37" s="5">
        <v>17</v>
      </c>
      <c r="D37" s="5">
        <v>3</v>
      </c>
      <c r="E37" s="6">
        <v>2</v>
      </c>
      <c r="F37" s="4">
        <v>5</v>
      </c>
      <c r="G37" s="5">
        <v>1</v>
      </c>
      <c r="H37" s="5">
        <v>1</v>
      </c>
      <c r="I37" s="5"/>
      <c r="J37" s="4">
        <f>SUM(B37,F37)*4</f>
        <v>64</v>
      </c>
      <c r="K37" s="5">
        <f t="shared" ref="K37:M38" si="17">SUM(C37,G37)*4</f>
        <v>72</v>
      </c>
      <c r="L37" s="5">
        <f t="shared" si="17"/>
        <v>16</v>
      </c>
      <c r="M37" s="6">
        <f t="shared" si="17"/>
        <v>8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53</v>
      </c>
      <c r="C46" s="5">
        <v>21</v>
      </c>
      <c r="D46" s="5">
        <v>6</v>
      </c>
      <c r="E46" s="6">
        <v>9</v>
      </c>
      <c r="F46" s="4">
        <v>23</v>
      </c>
      <c r="G46" s="5">
        <v>5</v>
      </c>
      <c r="H46" s="5">
        <v>1</v>
      </c>
      <c r="I46" s="5">
        <v>4</v>
      </c>
      <c r="J46" s="4">
        <f>SUM(B46,F46)*3</f>
        <v>228</v>
      </c>
      <c r="K46" s="5">
        <f t="shared" ref="K46:M46" si="23">SUM(C46,G46)*3</f>
        <v>78</v>
      </c>
      <c r="L46" s="5">
        <f t="shared" si="23"/>
        <v>21</v>
      </c>
      <c r="M46" s="6">
        <f t="shared" si="23"/>
        <v>39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128</v>
      </c>
      <c r="C48" s="5">
        <v>146</v>
      </c>
      <c r="D48" s="5">
        <v>199</v>
      </c>
      <c r="E48" s="6">
        <v>82</v>
      </c>
      <c r="F48" s="4">
        <v>92</v>
      </c>
      <c r="G48" s="5">
        <v>56</v>
      </c>
      <c r="H48" s="5">
        <v>99</v>
      </c>
      <c r="I48" s="5">
        <v>99</v>
      </c>
      <c r="J48" s="4">
        <f>SUM(B48,F48)*6</f>
        <v>1320</v>
      </c>
      <c r="K48" s="5">
        <f t="shared" ref="K48:M51" si="25">SUM(C48,G48)*6</f>
        <v>1212</v>
      </c>
      <c r="L48" s="5">
        <f t="shared" si="25"/>
        <v>1788</v>
      </c>
      <c r="M48" s="6">
        <f t="shared" si="25"/>
        <v>1086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/>
      <c r="C50" s="5"/>
      <c r="D50" s="5"/>
      <c r="E50" s="6"/>
      <c r="F50" s="4"/>
      <c r="G50" s="5"/>
      <c r="H50" s="5"/>
      <c r="I50" s="5"/>
      <c r="J50" s="4">
        <f>SUM(B50,F50)*6</f>
        <v>0</v>
      </c>
      <c r="K50" s="5">
        <f t="shared" si="25"/>
        <v>0</v>
      </c>
      <c r="L50" s="5">
        <f t="shared" si="25"/>
        <v>0</v>
      </c>
      <c r="M50" s="6">
        <f t="shared" si="25"/>
        <v>0</v>
      </c>
    </row>
    <row r="51" spans="1:13">
      <c r="A51" s="16" t="s">
        <v>41</v>
      </c>
      <c r="B51" s="4">
        <v>3</v>
      </c>
      <c r="C51" s="5"/>
      <c r="D51" s="5">
        <v>1</v>
      </c>
      <c r="E51" s="6"/>
      <c r="F51" s="4"/>
      <c r="G51" s="5"/>
      <c r="H51" s="5"/>
      <c r="I51" s="5"/>
      <c r="J51" s="4">
        <f>SUM(B51,F51)*6</f>
        <v>18</v>
      </c>
      <c r="K51" s="5">
        <f t="shared" si="25"/>
        <v>0</v>
      </c>
      <c r="L51" s="5">
        <f t="shared" si="25"/>
        <v>6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1</v>
      </c>
      <c r="C55" s="5">
        <v>3</v>
      </c>
      <c r="D55" s="5">
        <v>14</v>
      </c>
      <c r="E55" s="6">
        <v>2</v>
      </c>
      <c r="F55" s="4"/>
      <c r="G55" s="5"/>
      <c r="H55" s="5">
        <v>1</v>
      </c>
      <c r="I55" s="5"/>
      <c r="J55" s="4">
        <f>SUM(B55,F55)*6</f>
        <v>6</v>
      </c>
      <c r="K55" s="5">
        <f t="shared" ref="K55:M56" si="27">SUM(C55,G55)*6</f>
        <v>18</v>
      </c>
      <c r="L55" s="5">
        <f t="shared" si="27"/>
        <v>90</v>
      </c>
      <c r="M55" s="6">
        <f t="shared" si="27"/>
        <v>12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/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3</v>
      </c>
      <c r="C59" s="5"/>
      <c r="D59" s="5">
        <v>33</v>
      </c>
      <c r="E59" s="6">
        <v>2</v>
      </c>
      <c r="F59" s="4"/>
      <c r="G59" s="5"/>
      <c r="H59" s="5"/>
      <c r="I59" s="5">
        <v>1</v>
      </c>
      <c r="J59" s="4">
        <f>SUM(B59,F59)*8</f>
        <v>24</v>
      </c>
      <c r="K59" s="5">
        <f t="shared" ref="K59:M59" si="30">SUM(C59,G59)*8</f>
        <v>0</v>
      </c>
      <c r="L59" s="5">
        <f t="shared" si="30"/>
        <v>264</v>
      </c>
      <c r="M59" s="6">
        <f t="shared" si="30"/>
        <v>24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>
        <v>1</v>
      </c>
      <c r="C62" s="5"/>
      <c r="D62" s="5"/>
      <c r="E62" s="6"/>
      <c r="F62" s="4"/>
      <c r="G62" s="5"/>
      <c r="H62" s="5"/>
      <c r="I62" s="5"/>
      <c r="J62" s="4">
        <f>SUM(B62,F62)*8</f>
        <v>8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5">
        <v>1</v>
      </c>
      <c r="E63" s="6">
        <v>2</v>
      </c>
      <c r="F63" s="4"/>
      <c r="G63" s="5"/>
      <c r="H63" s="5"/>
      <c r="I63" s="5"/>
      <c r="J63" s="4">
        <f>SUM(B63,F63)*5</f>
        <v>0</v>
      </c>
      <c r="K63" s="5">
        <f t="shared" ref="K63:M63" si="33">SUM(C63,G63)*5</f>
        <v>0</v>
      </c>
      <c r="L63" s="5">
        <f t="shared" si="33"/>
        <v>5</v>
      </c>
      <c r="M63" s="6">
        <f t="shared" si="33"/>
        <v>10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>
        <v>1</v>
      </c>
      <c r="C70" s="5"/>
      <c r="D70" s="5"/>
      <c r="E70" s="6"/>
      <c r="F70" s="4"/>
      <c r="G70" s="5"/>
      <c r="H70" s="5"/>
      <c r="I70" s="5"/>
      <c r="J70" s="4">
        <f>SUM(B70,F70)*8</f>
        <v>8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1" t="s">
        <v>124</v>
      </c>
      <c r="C75" s="5">
        <v>27</v>
      </c>
      <c r="D75" s="5">
        <v>99</v>
      </c>
      <c r="E75" s="6" t="s">
        <v>68</v>
      </c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1"/>
      <c r="C76" s="5">
        <v>2</v>
      </c>
      <c r="D76" s="5">
        <v>88</v>
      </c>
      <c r="E76" s="6" t="s">
        <v>68</v>
      </c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125</v>
      </c>
      <c r="B77" s="4"/>
      <c r="C77" s="5">
        <v>1</v>
      </c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202</v>
      </c>
      <c r="C80" s="35">
        <f t="shared" ref="C80:M80" si="39">SUM(C2:C72)</f>
        <v>189</v>
      </c>
      <c r="D80" s="35">
        <f t="shared" si="39"/>
        <v>259</v>
      </c>
      <c r="E80" s="36">
        <f t="shared" si="39"/>
        <v>99</v>
      </c>
      <c r="F80" s="37">
        <f>SUM(F2:F72)</f>
        <v>121</v>
      </c>
      <c r="G80" s="20">
        <f t="shared" si="39"/>
        <v>62</v>
      </c>
      <c r="H80" s="20">
        <f t="shared" si="39"/>
        <v>102</v>
      </c>
      <c r="I80" s="21">
        <f t="shared" si="39"/>
        <v>105</v>
      </c>
      <c r="J80" s="38">
        <f>SUM(J2:J72)</f>
        <v>1684</v>
      </c>
      <c r="K80" s="38">
        <f t="shared" si="39"/>
        <v>1388</v>
      </c>
      <c r="L80" s="38">
        <f t="shared" si="39"/>
        <v>2198</v>
      </c>
      <c r="M80" s="39">
        <f t="shared" si="39"/>
        <v>1183</v>
      </c>
    </row>
    <row r="81" spans="1:13">
      <c r="A81" s="40" t="s">
        <v>95</v>
      </c>
      <c r="B81" s="23">
        <f>SUM(B80,F80)</f>
        <v>323</v>
      </c>
      <c r="C81" s="24">
        <f t="shared" ref="C81:E81" si="40">SUM(C80,G80)</f>
        <v>251</v>
      </c>
      <c r="D81" s="24">
        <f t="shared" si="40"/>
        <v>361</v>
      </c>
      <c r="E81" s="25">
        <f t="shared" si="40"/>
        <v>204</v>
      </c>
    </row>
    <row r="82" spans="1:13">
      <c r="I82" s="33" t="s">
        <v>92</v>
      </c>
      <c r="J82" s="43">
        <f>J80/B81</f>
        <v>5.2136222910216716</v>
      </c>
      <c r="K82" s="43">
        <f>K80/C81</f>
        <v>5.5298804780876498</v>
      </c>
      <c r="L82" s="43">
        <f t="shared" ref="L82:M82" si="41">L80/D81</f>
        <v>6.0886426592797784</v>
      </c>
      <c r="M82" s="43">
        <f t="shared" si="41"/>
        <v>5.7990196078431371</v>
      </c>
    </row>
    <row r="83" spans="1:13">
      <c r="I83" s="33" t="s">
        <v>93</v>
      </c>
      <c r="J83" s="45">
        <f>AVERAGE(J82:M82)</f>
        <v>5.6577912590580599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workbookViewId="0">
      <selection activeCell="L82" sqref="L82"/>
    </sheetView>
  </sheetViews>
  <sheetFormatPr baseColWidth="10" defaultRowHeight="15" x14ac:dyDescent="0"/>
  <cols>
    <col min="1" max="1" width="37.3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21</v>
      </c>
      <c r="D5" s="5"/>
      <c r="E5" s="6"/>
      <c r="F5" s="4"/>
      <c r="G5" s="5">
        <v>43</v>
      </c>
      <c r="H5" s="5">
        <v>2</v>
      </c>
      <c r="I5" s="5">
        <v>17</v>
      </c>
      <c r="J5" s="4">
        <f>SUM(B5,F5)*5</f>
        <v>0</v>
      </c>
      <c r="K5" s="5">
        <f t="shared" ref="K5:M5" si="2">SUM(C5,G5)*5</f>
        <v>320</v>
      </c>
      <c r="L5" s="5">
        <f t="shared" si="2"/>
        <v>10</v>
      </c>
      <c r="M5" s="6">
        <f t="shared" si="2"/>
        <v>85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>
        <v>1</v>
      </c>
      <c r="F14" s="4"/>
      <c r="G14" s="5"/>
      <c r="H14" s="5">
        <v>1</v>
      </c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4</v>
      </c>
      <c r="M14" s="6">
        <f t="shared" si="9"/>
        <v>4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3</v>
      </c>
      <c r="C34" s="5"/>
      <c r="D34" s="5"/>
      <c r="E34" s="6">
        <v>1</v>
      </c>
      <c r="F34" s="4">
        <v>3</v>
      </c>
      <c r="G34" s="5"/>
      <c r="H34" s="5">
        <v>7</v>
      </c>
      <c r="I34" s="5">
        <v>3</v>
      </c>
      <c r="J34" s="4">
        <f>SUM(B34,F34)*4</f>
        <v>24</v>
      </c>
      <c r="K34" s="5">
        <f t="shared" si="16"/>
        <v>0</v>
      </c>
      <c r="L34" s="5">
        <f t="shared" si="16"/>
        <v>28</v>
      </c>
      <c r="M34" s="6">
        <f t="shared" si="16"/>
        <v>16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10</v>
      </c>
      <c r="C37" s="5">
        <v>2</v>
      </c>
      <c r="D37" s="5">
        <v>1</v>
      </c>
      <c r="E37" s="6">
        <v>5</v>
      </c>
      <c r="F37" s="4">
        <v>1</v>
      </c>
      <c r="G37" s="5">
        <v>2</v>
      </c>
      <c r="H37" s="5">
        <v>3</v>
      </c>
      <c r="I37" s="5">
        <v>8</v>
      </c>
      <c r="J37" s="4">
        <f>SUM(B37,F37)*4</f>
        <v>44</v>
      </c>
      <c r="K37" s="5">
        <f t="shared" ref="K37:M38" si="17">SUM(C37,G37)*4</f>
        <v>16</v>
      </c>
      <c r="L37" s="5">
        <f t="shared" si="17"/>
        <v>16</v>
      </c>
      <c r="M37" s="6">
        <f t="shared" si="17"/>
        <v>52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>
        <v>4</v>
      </c>
      <c r="D40" s="5"/>
      <c r="E40" s="6"/>
      <c r="F40" s="4"/>
      <c r="G40" s="5">
        <v>2</v>
      </c>
      <c r="H40" s="5">
        <v>1</v>
      </c>
      <c r="I40" s="5"/>
      <c r="J40" s="4">
        <f>SUM(B40,F40)*6</f>
        <v>0</v>
      </c>
      <c r="K40" s="5">
        <f t="shared" ref="K40:M40" si="19">SUM(C40,G40)*6</f>
        <v>36</v>
      </c>
      <c r="L40" s="5">
        <f t="shared" si="19"/>
        <v>6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31</v>
      </c>
      <c r="C46" s="5">
        <v>13</v>
      </c>
      <c r="D46" s="5">
        <v>2</v>
      </c>
      <c r="E46" s="6">
        <v>7</v>
      </c>
      <c r="F46" s="4">
        <v>16</v>
      </c>
      <c r="G46" s="5">
        <v>13</v>
      </c>
      <c r="H46" s="5">
        <v>9</v>
      </c>
      <c r="I46" s="5">
        <v>25</v>
      </c>
      <c r="J46" s="4">
        <f>SUM(B46,F46)*3</f>
        <v>141</v>
      </c>
      <c r="K46" s="5">
        <f t="shared" ref="K46:M46" si="23">SUM(C46,G46)*3</f>
        <v>78</v>
      </c>
      <c r="L46" s="5">
        <f t="shared" si="23"/>
        <v>33</v>
      </c>
      <c r="M46" s="6">
        <f t="shared" si="23"/>
        <v>96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176</v>
      </c>
      <c r="C48" s="5">
        <v>450</v>
      </c>
      <c r="D48" s="5">
        <v>349</v>
      </c>
      <c r="E48" s="6">
        <v>1081</v>
      </c>
      <c r="F48" s="4">
        <v>252</v>
      </c>
      <c r="G48" s="5">
        <v>426</v>
      </c>
      <c r="H48" s="5">
        <v>1175</v>
      </c>
      <c r="I48" s="5">
        <v>1434</v>
      </c>
      <c r="J48" s="4">
        <f>SUM(B48,F48)*6</f>
        <v>2568</v>
      </c>
      <c r="K48" s="5">
        <f t="shared" ref="K48:M51" si="25">SUM(C48,G48)*6</f>
        <v>5256</v>
      </c>
      <c r="L48" s="5">
        <f t="shared" si="25"/>
        <v>9144</v>
      </c>
      <c r="M48" s="6">
        <f t="shared" si="25"/>
        <v>15090</v>
      </c>
    </row>
    <row r="49" spans="1:13">
      <c r="A49" s="16" t="s">
        <v>39</v>
      </c>
      <c r="B49" s="4"/>
      <c r="C49" s="5"/>
      <c r="D49" s="5"/>
      <c r="E49" s="6"/>
      <c r="F49" s="4"/>
      <c r="G49" s="5">
        <v>1</v>
      </c>
      <c r="H49" s="5"/>
      <c r="I49" s="5">
        <v>2</v>
      </c>
      <c r="J49" s="4">
        <f>SUM(B49,F49)*6</f>
        <v>0</v>
      </c>
      <c r="K49" s="5">
        <f t="shared" si="25"/>
        <v>6</v>
      </c>
      <c r="L49" s="5">
        <f t="shared" si="25"/>
        <v>0</v>
      </c>
      <c r="M49" s="6">
        <f t="shared" si="25"/>
        <v>12</v>
      </c>
    </row>
    <row r="50" spans="1:13">
      <c r="A50" s="16" t="s">
        <v>40</v>
      </c>
      <c r="B50" s="4">
        <v>2</v>
      </c>
      <c r="C50" s="5">
        <v>10</v>
      </c>
      <c r="D50" s="5">
        <v>1</v>
      </c>
      <c r="E50" s="6"/>
      <c r="F50" s="4"/>
      <c r="G50" s="5">
        <v>18</v>
      </c>
      <c r="H50" s="5">
        <v>1</v>
      </c>
      <c r="I50" s="5">
        <v>11</v>
      </c>
      <c r="J50" s="4">
        <f>SUM(B50,F50)*6</f>
        <v>12</v>
      </c>
      <c r="K50" s="5">
        <f t="shared" si="25"/>
        <v>168</v>
      </c>
      <c r="L50" s="5">
        <f t="shared" si="25"/>
        <v>12</v>
      </c>
      <c r="M50" s="6">
        <f t="shared" si="25"/>
        <v>66</v>
      </c>
    </row>
    <row r="51" spans="1:13">
      <c r="A51" s="16" t="s">
        <v>41</v>
      </c>
      <c r="B51" s="4"/>
      <c r="C51" s="5"/>
      <c r="D51" s="5"/>
      <c r="E51" s="6"/>
      <c r="F51" s="4"/>
      <c r="G51" s="5"/>
      <c r="H51" s="5"/>
      <c r="I51" s="5"/>
      <c r="J51" s="4">
        <f>SUM(B51,F51)*6</f>
        <v>0</v>
      </c>
      <c r="K51" s="5">
        <f t="shared" si="25"/>
        <v>0</v>
      </c>
      <c r="L51" s="5">
        <f t="shared" si="25"/>
        <v>0</v>
      </c>
      <c r="M51" s="6">
        <f t="shared" si="25"/>
        <v>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>
        <v>3</v>
      </c>
      <c r="E55" s="6"/>
      <c r="F55" s="4">
        <v>1</v>
      </c>
      <c r="G55" s="5"/>
      <c r="H55" s="5">
        <v>3</v>
      </c>
      <c r="I55" s="5"/>
      <c r="J55" s="4">
        <f>SUM(B55,F55)*6</f>
        <v>6</v>
      </c>
      <c r="K55" s="5">
        <f t="shared" ref="K55:M56" si="27">SUM(C55,G55)*6</f>
        <v>0</v>
      </c>
      <c r="L55" s="5">
        <f t="shared" si="27"/>
        <v>36</v>
      </c>
      <c r="M55" s="6">
        <f t="shared" si="27"/>
        <v>0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/>
      <c r="D57" s="5">
        <v>2</v>
      </c>
      <c r="E57" s="6"/>
      <c r="F57" s="4"/>
      <c r="G57" s="5"/>
      <c r="H57" s="5"/>
      <c r="I57" s="5"/>
      <c r="J57" s="4">
        <f>SUM(B57,F57)*8</f>
        <v>0</v>
      </c>
      <c r="K57" s="5">
        <f t="shared" ref="K57:M57" si="28">SUM(C57,G57)*8</f>
        <v>0</v>
      </c>
      <c r="L57" s="5">
        <f t="shared" si="28"/>
        <v>16</v>
      </c>
      <c r="M57" s="6">
        <f t="shared" si="28"/>
        <v>0</v>
      </c>
    </row>
    <row r="58" spans="1:13">
      <c r="A58" s="16" t="s">
        <v>46</v>
      </c>
      <c r="B58" s="4">
        <v>1</v>
      </c>
      <c r="C58" s="5"/>
      <c r="D58" s="5"/>
      <c r="E58" s="6"/>
      <c r="F58" s="4">
        <v>1</v>
      </c>
      <c r="G58" s="5"/>
      <c r="H58" s="5"/>
      <c r="I58" s="5"/>
      <c r="J58" s="4">
        <f>SUM(B58,F58)*4</f>
        <v>8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64</v>
      </c>
      <c r="C59" s="5">
        <v>14</v>
      </c>
      <c r="D59" s="5">
        <v>442</v>
      </c>
      <c r="E59" s="6">
        <v>47</v>
      </c>
      <c r="F59" s="4">
        <v>62</v>
      </c>
      <c r="G59" s="5">
        <v>72</v>
      </c>
      <c r="H59" s="5">
        <v>33</v>
      </c>
      <c r="I59" s="5">
        <v>102</v>
      </c>
      <c r="J59" s="4">
        <f>SUM(B59,F59)*8</f>
        <v>1008</v>
      </c>
      <c r="K59" s="5">
        <f t="shared" ref="K59:M59" si="30">SUM(C59,G59)*8</f>
        <v>688</v>
      </c>
      <c r="L59" s="5">
        <f t="shared" si="30"/>
        <v>3800</v>
      </c>
      <c r="M59" s="6">
        <f t="shared" si="30"/>
        <v>1192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>
        <v>1</v>
      </c>
      <c r="E62" s="6"/>
      <c r="F62" s="4">
        <v>1</v>
      </c>
      <c r="G62" s="5"/>
      <c r="H62" s="5"/>
      <c r="I62" s="5"/>
      <c r="J62" s="4">
        <f>SUM(B62,F62)*8</f>
        <v>8</v>
      </c>
      <c r="K62" s="5">
        <f t="shared" ref="K62:M62" si="32">SUM(C62,G62)*8</f>
        <v>0</v>
      </c>
      <c r="L62" s="5">
        <f t="shared" si="32"/>
        <v>8</v>
      </c>
      <c r="M62" s="6">
        <f t="shared" si="32"/>
        <v>0</v>
      </c>
    </row>
    <row r="63" spans="1:13">
      <c r="A63" s="16" t="s">
        <v>70</v>
      </c>
      <c r="B63" s="1" t="s">
        <v>68</v>
      </c>
      <c r="C63" s="5">
        <v>1</v>
      </c>
      <c r="D63" s="5">
        <v>1</v>
      </c>
      <c r="E63" s="6"/>
      <c r="F63" s="4"/>
      <c r="G63" s="5">
        <v>2</v>
      </c>
      <c r="H63" s="5"/>
      <c r="I63" s="5"/>
      <c r="J63" s="4">
        <f>SUM(B63,F63)*5</f>
        <v>0</v>
      </c>
      <c r="K63" s="5">
        <f t="shared" ref="K63:M63" si="33">SUM(C63,G63)*5</f>
        <v>15</v>
      </c>
      <c r="L63" s="5">
        <f t="shared" si="33"/>
        <v>5</v>
      </c>
      <c r="M63" s="6">
        <f t="shared" si="33"/>
        <v>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>
        <v>2</v>
      </c>
      <c r="G69" s="5"/>
      <c r="H69" s="5">
        <v>6</v>
      </c>
      <c r="I69" s="5"/>
      <c r="J69" s="4">
        <f>SUM(B69,F69)*6</f>
        <v>12</v>
      </c>
      <c r="K69" s="5">
        <f t="shared" ref="K69:M69" si="37">SUM(C69,G69)*6</f>
        <v>0</v>
      </c>
      <c r="L69" s="5">
        <f t="shared" si="37"/>
        <v>36</v>
      </c>
      <c r="M69" s="6">
        <f t="shared" si="37"/>
        <v>0</v>
      </c>
    </row>
    <row r="70" spans="1:13">
      <c r="A70" s="41" t="s">
        <v>101</v>
      </c>
      <c r="B70" s="4">
        <v>1</v>
      </c>
      <c r="C70" s="5"/>
      <c r="D70" s="5">
        <v>5</v>
      </c>
      <c r="E70" s="6">
        <v>5</v>
      </c>
      <c r="F70" s="4">
        <v>1</v>
      </c>
      <c r="G70" s="5">
        <v>2</v>
      </c>
      <c r="H70" s="5"/>
      <c r="I70" s="5">
        <v>7</v>
      </c>
      <c r="J70" s="4">
        <f>SUM(B70,F70)*8</f>
        <v>16</v>
      </c>
      <c r="K70" s="5">
        <f t="shared" ref="K70:M71" si="38">SUM(C70,G70)*8</f>
        <v>16</v>
      </c>
      <c r="L70" s="5">
        <f t="shared" si="38"/>
        <v>40</v>
      </c>
      <c r="M70" s="6">
        <f t="shared" si="38"/>
        <v>96</v>
      </c>
    </row>
    <row r="71" spans="1:13">
      <c r="A71" s="41" t="s">
        <v>99</v>
      </c>
      <c r="B71" s="4"/>
      <c r="C71" s="5">
        <v>3</v>
      </c>
      <c r="D71" s="5">
        <v>28</v>
      </c>
      <c r="E71" s="6">
        <v>2</v>
      </c>
      <c r="F71" s="4">
        <v>5</v>
      </c>
      <c r="G71" s="5">
        <v>3</v>
      </c>
      <c r="H71" s="5">
        <v>11</v>
      </c>
      <c r="I71" s="5">
        <v>5</v>
      </c>
      <c r="J71" s="4">
        <f>SUM(B71,F71)*8</f>
        <v>40</v>
      </c>
      <c r="K71" s="5">
        <f>SUM(C71,G71)*8</f>
        <v>48</v>
      </c>
      <c r="L71" s="5">
        <f t="shared" si="38"/>
        <v>312</v>
      </c>
      <c r="M71" s="6">
        <f t="shared" si="38"/>
        <v>56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1" t="s">
        <v>68</v>
      </c>
      <c r="C75" s="1" t="s">
        <v>68</v>
      </c>
      <c r="D75" s="1" t="s">
        <v>123</v>
      </c>
      <c r="E75" s="6" t="s">
        <v>68</v>
      </c>
      <c r="F75" s="1">
        <v>24</v>
      </c>
      <c r="G75" s="1" t="s">
        <v>68</v>
      </c>
      <c r="H75" s="1" t="s">
        <v>68</v>
      </c>
      <c r="I75" s="1" t="s">
        <v>68</v>
      </c>
      <c r="J75" s="4"/>
      <c r="K75" s="5"/>
      <c r="L75" s="5"/>
      <c r="M75" s="6"/>
    </row>
    <row r="76" spans="1:13">
      <c r="A76" s="16" t="s">
        <v>54</v>
      </c>
      <c r="B76" s="1" t="s">
        <v>68</v>
      </c>
      <c r="C76" s="1" t="s">
        <v>68</v>
      </c>
      <c r="D76" s="1"/>
      <c r="E76" s="6" t="s">
        <v>68</v>
      </c>
      <c r="F76" s="1" t="s">
        <v>68</v>
      </c>
      <c r="G76" s="1" t="s">
        <v>68</v>
      </c>
      <c r="H76" s="1" t="s">
        <v>68</v>
      </c>
      <c r="I76" s="1" t="s">
        <v>68</v>
      </c>
      <c r="J76" s="4"/>
      <c r="K76" s="5"/>
      <c r="L76" s="5"/>
      <c r="M76" s="6"/>
    </row>
    <row r="77" spans="1:13">
      <c r="A77" s="16" t="s">
        <v>104</v>
      </c>
      <c r="B77" s="4"/>
      <c r="C77" s="5"/>
      <c r="D77" s="5"/>
      <c r="E77" s="6"/>
      <c r="F77" s="5">
        <v>2</v>
      </c>
      <c r="G77" s="5"/>
      <c r="H77" s="5"/>
      <c r="I77" s="5"/>
      <c r="J77" s="4"/>
      <c r="K77" s="5"/>
      <c r="L77" s="5"/>
      <c r="M77" s="6"/>
    </row>
    <row r="78" spans="1:13">
      <c r="A78" s="16" t="s">
        <v>115</v>
      </c>
      <c r="B78" s="4"/>
      <c r="C78" s="5">
        <v>1</v>
      </c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288</v>
      </c>
      <c r="C80" s="35">
        <f t="shared" ref="C80:M80" si="39">SUM(C2:C72)</f>
        <v>518</v>
      </c>
      <c r="D80" s="35">
        <f t="shared" si="39"/>
        <v>835</v>
      </c>
      <c r="E80" s="36">
        <f t="shared" si="39"/>
        <v>1149</v>
      </c>
      <c r="F80" s="37">
        <f>SUM(F2:F72)</f>
        <v>345</v>
      </c>
      <c r="G80" s="20">
        <f t="shared" si="39"/>
        <v>584</v>
      </c>
      <c r="H80" s="20">
        <f t="shared" si="39"/>
        <v>1252</v>
      </c>
      <c r="I80" s="21">
        <f t="shared" si="39"/>
        <v>1614</v>
      </c>
      <c r="J80" s="38">
        <f>SUM(J2:J72)</f>
        <v>3887</v>
      </c>
      <c r="K80" s="38">
        <f t="shared" si="39"/>
        <v>6647</v>
      </c>
      <c r="L80" s="38">
        <f t="shared" si="39"/>
        <v>13506</v>
      </c>
      <c r="M80" s="39">
        <f t="shared" si="39"/>
        <v>16765</v>
      </c>
    </row>
    <row r="81" spans="1:13">
      <c r="A81" s="40" t="s">
        <v>95</v>
      </c>
      <c r="B81" s="23">
        <f>SUM(B80,F80)</f>
        <v>633</v>
      </c>
      <c r="C81" s="24">
        <f t="shared" ref="C81:E81" si="40">SUM(C80,G80)</f>
        <v>1102</v>
      </c>
      <c r="D81" s="24">
        <f t="shared" si="40"/>
        <v>2087</v>
      </c>
      <c r="E81" s="25">
        <f t="shared" si="40"/>
        <v>2763</v>
      </c>
    </row>
    <row r="82" spans="1:13">
      <c r="I82" s="33" t="s">
        <v>92</v>
      </c>
      <c r="J82" s="43">
        <f>J80/B81</f>
        <v>6.1406003159557665</v>
      </c>
      <c r="K82" s="43">
        <f>K80/C81</f>
        <v>6.0317604355716883</v>
      </c>
      <c r="L82" s="43">
        <f t="shared" ref="L82:M82" si="41">L80/D81</f>
        <v>6.4714901772879729</v>
      </c>
      <c r="M82" s="43">
        <f t="shared" si="41"/>
        <v>6.0676800579080705</v>
      </c>
    </row>
    <row r="83" spans="1:13">
      <c r="I83" s="33" t="s">
        <v>93</v>
      </c>
      <c r="J83" s="45">
        <f>AVERAGE(J82:M82)</f>
        <v>6.1778827466808748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workbookViewId="0">
      <selection activeCell="L82" sqref="L82"/>
    </sheetView>
  </sheetViews>
  <sheetFormatPr baseColWidth="10" defaultRowHeight="15" x14ac:dyDescent="0"/>
  <cols>
    <col min="1" max="1" width="37.3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3</v>
      </c>
      <c r="C5" s="5">
        <v>1</v>
      </c>
      <c r="D5" s="5">
        <v>1</v>
      </c>
      <c r="E5" s="6">
        <v>5</v>
      </c>
      <c r="F5" s="4">
        <v>1</v>
      </c>
      <c r="G5" s="5">
        <v>1</v>
      </c>
      <c r="H5" s="5"/>
      <c r="I5" s="5"/>
      <c r="J5" s="4">
        <f>SUM(B5,F5)*5</f>
        <v>20</v>
      </c>
      <c r="K5" s="5">
        <f t="shared" ref="K5:M5" si="2">SUM(C5,G5)*5</f>
        <v>10</v>
      </c>
      <c r="L5" s="5">
        <f t="shared" si="2"/>
        <v>5</v>
      </c>
      <c r="M5" s="6">
        <f t="shared" si="2"/>
        <v>25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>
        <v>2</v>
      </c>
      <c r="D7" s="5">
        <v>1</v>
      </c>
      <c r="E7" s="6"/>
      <c r="F7" s="4">
        <v>1</v>
      </c>
      <c r="G7" s="5"/>
      <c r="H7" s="5"/>
      <c r="I7" s="5"/>
      <c r="J7" s="4">
        <f>SUM(B7,F7)*1</f>
        <v>1</v>
      </c>
      <c r="K7" s="5">
        <f t="shared" ref="K7:M7" si="4">SUM(C7,G7)*1</f>
        <v>2</v>
      </c>
      <c r="L7" s="5">
        <f t="shared" si="4"/>
        <v>1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>
        <v>1</v>
      </c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7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>
        <v>3</v>
      </c>
      <c r="H33" s="5"/>
      <c r="I33" s="5"/>
      <c r="J33" s="4">
        <f>SUM(B33,F33)*4</f>
        <v>0</v>
      </c>
      <c r="K33" s="5">
        <f t="shared" ref="K33:M34" si="16">SUM(C33,G33)*4</f>
        <v>12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12</v>
      </c>
      <c r="C34" s="5">
        <v>10</v>
      </c>
      <c r="D34" s="5"/>
      <c r="E34" s="6">
        <v>2</v>
      </c>
      <c r="F34" s="4">
        <v>7</v>
      </c>
      <c r="G34" s="5">
        <v>1</v>
      </c>
      <c r="H34" s="5">
        <v>5</v>
      </c>
      <c r="I34" s="5">
        <v>1</v>
      </c>
      <c r="J34" s="4">
        <f>SUM(B34,F34)*4</f>
        <v>76</v>
      </c>
      <c r="K34" s="5">
        <f t="shared" si="16"/>
        <v>44</v>
      </c>
      <c r="L34" s="5">
        <f t="shared" si="16"/>
        <v>20</v>
      </c>
      <c r="M34" s="6">
        <f t="shared" si="16"/>
        <v>12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/>
      <c r="C37" s="5">
        <v>38</v>
      </c>
      <c r="D37" s="5">
        <v>6</v>
      </c>
      <c r="E37" s="6">
        <v>12</v>
      </c>
      <c r="F37" s="4">
        <v>2</v>
      </c>
      <c r="G37" s="5">
        <v>110</v>
      </c>
      <c r="H37" s="5">
        <v>3</v>
      </c>
      <c r="I37" s="5">
        <v>8</v>
      </c>
      <c r="J37" s="4">
        <f>SUM(B37,F37)*4</f>
        <v>8</v>
      </c>
      <c r="K37" s="5">
        <f t="shared" ref="K37:M38" si="17">SUM(C37,G37)*4</f>
        <v>592</v>
      </c>
      <c r="L37" s="5">
        <f t="shared" si="17"/>
        <v>36</v>
      </c>
      <c r="M37" s="6">
        <f t="shared" si="17"/>
        <v>80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/>
      <c r="C39" s="5">
        <v>1</v>
      </c>
      <c r="D39" s="5"/>
      <c r="E39" s="6"/>
      <c r="F39" s="4"/>
      <c r="G39" s="5">
        <v>23</v>
      </c>
      <c r="H39" s="5"/>
      <c r="I39" s="5"/>
      <c r="J39" s="4">
        <f>SUM(B39,F39)*3</f>
        <v>0</v>
      </c>
      <c r="K39" s="5">
        <f t="shared" ref="K39:M39" si="18">SUM(C39,G39)*3</f>
        <v>72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>
        <v>1</v>
      </c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1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3</v>
      </c>
      <c r="C46" s="5">
        <v>28</v>
      </c>
      <c r="D46" s="5">
        <v>26</v>
      </c>
      <c r="E46" s="6">
        <v>75</v>
      </c>
      <c r="F46" s="4">
        <v>7</v>
      </c>
      <c r="G46" s="5">
        <v>23</v>
      </c>
      <c r="H46" s="5">
        <v>20</v>
      </c>
      <c r="I46" s="5">
        <v>17</v>
      </c>
      <c r="J46" s="4">
        <f>SUM(B46,F46)*3</f>
        <v>30</v>
      </c>
      <c r="K46" s="5">
        <f t="shared" ref="K46:M46" si="23">SUM(C46,G46)*3</f>
        <v>153</v>
      </c>
      <c r="L46" s="5">
        <f t="shared" si="23"/>
        <v>138</v>
      </c>
      <c r="M46" s="6">
        <f t="shared" si="23"/>
        <v>276</v>
      </c>
    </row>
    <row r="47" spans="1:13">
      <c r="A47" s="16" t="s">
        <v>37</v>
      </c>
      <c r="B47" s="4"/>
      <c r="C47" s="5"/>
      <c r="D47" s="5"/>
      <c r="E47" s="6">
        <v>1</v>
      </c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4</v>
      </c>
    </row>
    <row r="48" spans="1:13">
      <c r="A48" s="16" t="s">
        <v>38</v>
      </c>
      <c r="B48" s="4">
        <v>93</v>
      </c>
      <c r="C48" s="5">
        <v>358</v>
      </c>
      <c r="D48" s="5">
        <v>278</v>
      </c>
      <c r="E48" s="6">
        <v>563</v>
      </c>
      <c r="F48" s="4">
        <v>170</v>
      </c>
      <c r="G48" s="5">
        <v>197</v>
      </c>
      <c r="H48" s="5">
        <v>42</v>
      </c>
      <c r="I48" s="5">
        <v>173</v>
      </c>
      <c r="J48" s="4">
        <f>SUM(B48,F48)*6</f>
        <v>1578</v>
      </c>
      <c r="K48" s="5">
        <f t="shared" ref="K48:M51" si="25">SUM(C48,G48)*6</f>
        <v>3330</v>
      </c>
      <c r="L48" s="5">
        <f t="shared" si="25"/>
        <v>1920</v>
      </c>
      <c r="M48" s="6">
        <f t="shared" si="25"/>
        <v>4416</v>
      </c>
    </row>
    <row r="49" spans="1:13">
      <c r="A49" s="16" t="s">
        <v>39</v>
      </c>
      <c r="B49" s="4"/>
      <c r="C49" s="5">
        <v>1</v>
      </c>
      <c r="D49" s="5"/>
      <c r="E49" s="6">
        <v>1</v>
      </c>
      <c r="F49" s="4"/>
      <c r="G49" s="5"/>
      <c r="H49" s="5"/>
      <c r="I49" s="5"/>
      <c r="J49" s="4">
        <f>SUM(B49,F49)*6</f>
        <v>0</v>
      </c>
      <c r="K49" s="5">
        <f t="shared" si="25"/>
        <v>6</v>
      </c>
      <c r="L49" s="5">
        <f t="shared" si="25"/>
        <v>0</v>
      </c>
      <c r="M49" s="6">
        <f t="shared" si="25"/>
        <v>6</v>
      </c>
    </row>
    <row r="50" spans="1:13">
      <c r="A50" s="16" t="s">
        <v>40</v>
      </c>
      <c r="B50" s="4"/>
      <c r="C50" s="5">
        <v>2</v>
      </c>
      <c r="D50" s="5">
        <v>2</v>
      </c>
      <c r="E50" s="6"/>
      <c r="F50" s="4"/>
      <c r="G50" s="5">
        <v>6</v>
      </c>
      <c r="H50" s="5"/>
      <c r="I50" s="5"/>
      <c r="J50" s="4">
        <f>SUM(B50,F50)*6</f>
        <v>0</v>
      </c>
      <c r="K50" s="5">
        <f t="shared" si="25"/>
        <v>48</v>
      </c>
      <c r="L50" s="5">
        <f t="shared" si="25"/>
        <v>12</v>
      </c>
      <c r="M50" s="6">
        <f t="shared" si="25"/>
        <v>0</v>
      </c>
    </row>
    <row r="51" spans="1:13">
      <c r="A51" s="16" t="s">
        <v>41</v>
      </c>
      <c r="B51" s="4"/>
      <c r="C51" s="5">
        <v>4</v>
      </c>
      <c r="D51" s="5"/>
      <c r="E51" s="6">
        <v>11</v>
      </c>
      <c r="F51" s="4">
        <v>1</v>
      </c>
      <c r="G51" s="5"/>
      <c r="H51" s="5"/>
      <c r="I51" s="5"/>
      <c r="J51" s="4">
        <f>SUM(B51,F51)*6</f>
        <v>6</v>
      </c>
      <c r="K51" s="5">
        <f t="shared" si="25"/>
        <v>24</v>
      </c>
      <c r="L51" s="5">
        <f t="shared" si="25"/>
        <v>0</v>
      </c>
      <c r="M51" s="6">
        <f t="shared" si="25"/>
        <v>66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>
        <v>2</v>
      </c>
      <c r="C55" s="5">
        <v>2</v>
      </c>
      <c r="D55" s="5">
        <v>2</v>
      </c>
      <c r="E55" s="6">
        <v>6</v>
      </c>
      <c r="F55" s="4"/>
      <c r="G55" s="5"/>
      <c r="H55" s="5">
        <v>4</v>
      </c>
      <c r="I55" s="5">
        <v>1</v>
      </c>
      <c r="J55" s="4">
        <f>SUM(B55,F55)*6</f>
        <v>12</v>
      </c>
      <c r="K55" s="5">
        <f t="shared" ref="K55:M56" si="27">SUM(C55,G55)*6</f>
        <v>12</v>
      </c>
      <c r="L55" s="5">
        <f t="shared" si="27"/>
        <v>36</v>
      </c>
      <c r="M55" s="6">
        <f t="shared" si="27"/>
        <v>42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>
        <v>1</v>
      </c>
      <c r="D57" s="5"/>
      <c r="E57" s="6">
        <v>1</v>
      </c>
      <c r="F57" s="4"/>
      <c r="G57" s="5">
        <v>1</v>
      </c>
      <c r="H57" s="5"/>
      <c r="I57" s="5"/>
      <c r="J57" s="4">
        <f>SUM(B57,F57)*8</f>
        <v>0</v>
      </c>
      <c r="K57" s="5">
        <f t="shared" ref="K57:M57" si="28">SUM(C57,G57)*8</f>
        <v>16</v>
      </c>
      <c r="L57" s="5">
        <f t="shared" si="28"/>
        <v>0</v>
      </c>
      <c r="M57" s="6">
        <f t="shared" si="28"/>
        <v>8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18</v>
      </c>
      <c r="C59" s="5">
        <v>80</v>
      </c>
      <c r="D59" s="5">
        <v>109</v>
      </c>
      <c r="E59" s="6">
        <v>61</v>
      </c>
      <c r="F59" s="4">
        <v>3</v>
      </c>
      <c r="G59" s="5">
        <v>5</v>
      </c>
      <c r="H59" s="5">
        <v>8</v>
      </c>
      <c r="I59" s="5">
        <v>9</v>
      </c>
      <c r="J59" s="4">
        <f>SUM(B59,F59)*8</f>
        <v>168</v>
      </c>
      <c r="K59" s="5">
        <f t="shared" ref="K59:M59" si="30">SUM(C59,G59)*8</f>
        <v>680</v>
      </c>
      <c r="L59" s="5">
        <f t="shared" si="30"/>
        <v>936</v>
      </c>
      <c r="M59" s="6">
        <f t="shared" si="30"/>
        <v>560</v>
      </c>
    </row>
    <row r="60" spans="1:13">
      <c r="A60" s="16" t="s">
        <v>48</v>
      </c>
      <c r="B60" s="4"/>
      <c r="C60" s="5">
        <v>1</v>
      </c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7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/>
      <c r="C61" s="5"/>
      <c r="D61" s="5"/>
      <c r="E61" s="6">
        <v>1</v>
      </c>
      <c r="F61" s="4"/>
      <c r="G61" s="5">
        <v>1</v>
      </c>
      <c r="H61" s="5"/>
      <c r="I61" s="5"/>
      <c r="J61" s="4">
        <f>SUM(B61,F61)*7</f>
        <v>0</v>
      </c>
      <c r="K61" s="5">
        <f t="shared" si="31"/>
        <v>7</v>
      </c>
      <c r="L61" s="5">
        <f t="shared" si="31"/>
        <v>0</v>
      </c>
      <c r="M61" s="6">
        <f t="shared" si="31"/>
        <v>7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>
        <v>1</v>
      </c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8</v>
      </c>
      <c r="M62" s="6">
        <f t="shared" si="32"/>
        <v>0</v>
      </c>
    </row>
    <row r="63" spans="1:13">
      <c r="A63" s="16" t="s">
        <v>70</v>
      </c>
      <c r="B63" s="4"/>
      <c r="C63" s="5">
        <v>2</v>
      </c>
      <c r="D63" s="5"/>
      <c r="E63" s="6">
        <v>3</v>
      </c>
      <c r="F63" s="4"/>
      <c r="G63" s="5"/>
      <c r="H63" s="5"/>
      <c r="I63" s="5"/>
      <c r="J63" s="4">
        <f>SUM(B63,F63)*5</f>
        <v>0</v>
      </c>
      <c r="K63" s="5">
        <f t="shared" ref="K63:M63" si="33">SUM(C63,G63)*5</f>
        <v>10</v>
      </c>
      <c r="L63" s="5">
        <f t="shared" si="33"/>
        <v>0</v>
      </c>
      <c r="M63" s="6">
        <f t="shared" si="33"/>
        <v>15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/>
      <c r="C69" s="5"/>
      <c r="D69" s="5"/>
      <c r="E69" s="6"/>
      <c r="F69" s="4"/>
      <c r="G69" s="5"/>
      <c r="H69" s="5"/>
      <c r="I69" s="5"/>
      <c r="J69" s="4">
        <f>SUM(B69,F69)*6</f>
        <v>0</v>
      </c>
      <c r="K69" s="5">
        <f t="shared" ref="K69:M69" si="37">SUM(C69,G69)*6</f>
        <v>0</v>
      </c>
      <c r="L69" s="5">
        <f t="shared" si="37"/>
        <v>0</v>
      </c>
      <c r="M69" s="6">
        <f t="shared" si="37"/>
        <v>0</v>
      </c>
    </row>
    <row r="70" spans="1:13">
      <c r="A70" s="41" t="s">
        <v>101</v>
      </c>
      <c r="B70" s="4">
        <v>2</v>
      </c>
      <c r="C70" s="5">
        <v>2</v>
      </c>
      <c r="D70" s="5">
        <v>14</v>
      </c>
      <c r="E70" s="6">
        <v>23</v>
      </c>
      <c r="F70" s="4"/>
      <c r="G70" s="5"/>
      <c r="H70" s="5"/>
      <c r="I70" s="5"/>
      <c r="J70" s="4">
        <f>SUM(B70,F70)*8</f>
        <v>16</v>
      </c>
      <c r="K70" s="5">
        <f t="shared" ref="K70:M71" si="38">SUM(C70,G70)*8</f>
        <v>16</v>
      </c>
      <c r="L70" s="5">
        <f t="shared" si="38"/>
        <v>112</v>
      </c>
      <c r="M70" s="6">
        <f t="shared" si="38"/>
        <v>184</v>
      </c>
    </row>
    <row r="71" spans="1:13">
      <c r="A71" s="41" t="s">
        <v>99</v>
      </c>
      <c r="B71" s="4"/>
      <c r="C71" s="5">
        <v>5</v>
      </c>
      <c r="D71" s="5">
        <v>4</v>
      </c>
      <c r="E71" s="6">
        <v>6</v>
      </c>
      <c r="F71" s="4"/>
      <c r="G71" s="5"/>
      <c r="H71" s="5"/>
      <c r="I71" s="5"/>
      <c r="J71" s="4">
        <f>SUM(B71,F71)*8</f>
        <v>0</v>
      </c>
      <c r="K71" s="5">
        <f>SUM(C71,G71)*8</f>
        <v>40</v>
      </c>
      <c r="L71" s="5">
        <f t="shared" si="38"/>
        <v>32</v>
      </c>
      <c r="M71" s="6">
        <f t="shared" si="38"/>
        <v>48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1" t="s">
        <v>68</v>
      </c>
      <c r="C75" s="5"/>
      <c r="D75" s="1" t="s">
        <v>68</v>
      </c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1" t="s">
        <v>68</v>
      </c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104</v>
      </c>
      <c r="B77" s="4">
        <v>51</v>
      </c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133</v>
      </c>
      <c r="C80" s="35">
        <f t="shared" ref="C80:M80" si="39">SUM(C2:C72)</f>
        <v>539</v>
      </c>
      <c r="D80" s="35">
        <f t="shared" si="39"/>
        <v>443</v>
      </c>
      <c r="E80" s="36">
        <f t="shared" si="39"/>
        <v>772</v>
      </c>
      <c r="F80" s="37">
        <f>SUM(F2:F72)</f>
        <v>192</v>
      </c>
      <c r="G80" s="20">
        <f t="shared" si="39"/>
        <v>371</v>
      </c>
      <c r="H80" s="20">
        <f t="shared" si="39"/>
        <v>83</v>
      </c>
      <c r="I80" s="21">
        <f t="shared" si="39"/>
        <v>209</v>
      </c>
      <c r="J80" s="38">
        <f>SUM(J2:J72)</f>
        <v>1915</v>
      </c>
      <c r="K80" s="38">
        <f t="shared" si="39"/>
        <v>5088</v>
      </c>
      <c r="L80" s="38">
        <f t="shared" si="39"/>
        <v>3256</v>
      </c>
      <c r="M80" s="39">
        <f t="shared" si="39"/>
        <v>5750</v>
      </c>
    </row>
    <row r="81" spans="1:13">
      <c r="A81" s="40" t="s">
        <v>95</v>
      </c>
      <c r="B81" s="23">
        <f>SUM(B80,F80)</f>
        <v>325</v>
      </c>
      <c r="C81" s="24">
        <f t="shared" ref="C81:E81" si="40">SUM(C80,G80)</f>
        <v>910</v>
      </c>
      <c r="D81" s="24">
        <f t="shared" si="40"/>
        <v>526</v>
      </c>
      <c r="E81" s="25">
        <f t="shared" si="40"/>
        <v>981</v>
      </c>
    </row>
    <row r="82" spans="1:13">
      <c r="I82" s="33" t="s">
        <v>92</v>
      </c>
      <c r="J82" s="43">
        <f>J80/B81</f>
        <v>5.8923076923076927</v>
      </c>
      <c r="K82" s="43">
        <f>K80/C81</f>
        <v>5.5912087912087909</v>
      </c>
      <c r="L82" s="43">
        <f t="shared" ref="L82:M82" si="41">L80/D81</f>
        <v>6.1901140684410647</v>
      </c>
      <c r="M82" s="43">
        <f t="shared" si="41"/>
        <v>5.8613659531090727</v>
      </c>
    </row>
    <row r="83" spans="1:13">
      <c r="I83" s="33" t="s">
        <v>93</v>
      </c>
      <c r="J83" s="45">
        <f>AVERAGE(J82:M82)</f>
        <v>5.8837491262666548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Ruler="0" topLeftCell="A8" workbookViewId="0">
      <selection activeCell="L83" sqref="L83"/>
    </sheetView>
  </sheetViews>
  <sheetFormatPr baseColWidth="10" defaultRowHeight="15" x14ac:dyDescent="0"/>
  <cols>
    <col min="1" max="1" width="37.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>
        <v>1</v>
      </c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3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4</v>
      </c>
      <c r="C5" s="5"/>
      <c r="D5" s="5"/>
      <c r="E5" s="6"/>
      <c r="F5" s="4">
        <v>2</v>
      </c>
      <c r="G5" s="5"/>
      <c r="H5" s="5">
        <v>1</v>
      </c>
      <c r="I5" s="5"/>
      <c r="J5" s="4">
        <f>SUM(B5,F5)*5</f>
        <v>30</v>
      </c>
      <c r="K5" s="5">
        <f t="shared" ref="K5:M5" si="2">SUM(C5,G5)*5</f>
        <v>0</v>
      </c>
      <c r="L5" s="5">
        <f t="shared" si="2"/>
        <v>5</v>
      </c>
      <c r="M5" s="6">
        <f t="shared" si="2"/>
        <v>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>
        <v>11</v>
      </c>
      <c r="C7" s="5"/>
      <c r="D7" s="5">
        <v>3</v>
      </c>
      <c r="E7" s="6">
        <v>4</v>
      </c>
      <c r="F7" s="4">
        <v>8</v>
      </c>
      <c r="G7" s="5">
        <v>5</v>
      </c>
      <c r="H7" s="5">
        <v>10</v>
      </c>
      <c r="I7" s="5"/>
      <c r="J7" s="4">
        <f>SUM(B7,F7)*1</f>
        <v>19</v>
      </c>
      <c r="K7" s="5">
        <f t="shared" ref="K7:M7" si="4">SUM(C7,G7)*1</f>
        <v>5</v>
      </c>
      <c r="L7" s="5">
        <f t="shared" si="4"/>
        <v>13</v>
      </c>
      <c r="M7" s="6">
        <f t="shared" si="4"/>
        <v>4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 t="s">
        <v>122</v>
      </c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6"/>
      <c r="B12" s="4"/>
      <c r="C12" s="5"/>
      <c r="D12" s="5"/>
      <c r="E12" s="6"/>
      <c r="F12" s="4"/>
      <c r="G12" s="5"/>
      <c r="H12" s="5"/>
      <c r="I12" s="5"/>
      <c r="J12" s="4"/>
      <c r="K12" s="5"/>
      <c r="L12" s="5"/>
      <c r="M12" s="6"/>
    </row>
    <row r="13" spans="1:13">
      <c r="A13" s="19" t="s">
        <v>91</v>
      </c>
      <c r="B13" s="10"/>
      <c r="C13" s="11"/>
      <c r="D13" s="11"/>
      <c r="E13" s="12"/>
      <c r="F13" s="10"/>
      <c r="G13" s="11"/>
      <c r="H13" s="11"/>
      <c r="I13" s="11"/>
      <c r="J13" s="10"/>
      <c r="K13" s="11"/>
      <c r="L13" s="11"/>
      <c r="M13" s="12"/>
    </row>
    <row r="14" spans="1:13">
      <c r="A14" s="16" t="s">
        <v>11</v>
      </c>
      <c r="B14" s="4"/>
      <c r="C14" s="5"/>
      <c r="D14" s="5"/>
      <c r="E14" s="6"/>
      <c r="F14" s="4"/>
      <c r="G14" s="5"/>
      <c r="H14" s="5"/>
      <c r="I14" s="5"/>
      <c r="J14" s="4">
        <f>SUM(B14,F14)*7</f>
        <v>0</v>
      </c>
      <c r="K14" s="5">
        <f t="shared" ref="K14:M14" si="8">SUM(C14,G14)*7</f>
        <v>0</v>
      </c>
      <c r="L14" s="5">
        <f t="shared" si="8"/>
        <v>0</v>
      </c>
      <c r="M14" s="6">
        <f t="shared" si="8"/>
        <v>0</v>
      </c>
    </row>
    <row r="15" spans="1:13">
      <c r="A15" s="16" t="s">
        <v>12</v>
      </c>
      <c r="B15" s="4"/>
      <c r="C15" s="5"/>
      <c r="D15" s="5"/>
      <c r="E15" s="6"/>
      <c r="F15" s="4"/>
      <c r="G15" s="5"/>
      <c r="H15" s="5"/>
      <c r="I15" s="5"/>
      <c r="J15" s="4">
        <f>SUM(B15,F15)*4</f>
        <v>0</v>
      </c>
      <c r="K15" s="5">
        <f t="shared" ref="K15:M15" si="9">SUM(C15,G15)*4</f>
        <v>0</v>
      </c>
      <c r="L15" s="5">
        <f t="shared" si="9"/>
        <v>0</v>
      </c>
      <c r="M15" s="6">
        <f t="shared" si="9"/>
        <v>0</v>
      </c>
    </row>
    <row r="16" spans="1:13">
      <c r="A16" s="16"/>
      <c r="B16" s="4"/>
      <c r="C16" s="5"/>
      <c r="D16" s="5"/>
      <c r="E16" s="6"/>
      <c r="F16" s="4"/>
      <c r="G16" s="5"/>
      <c r="H16" s="5"/>
      <c r="I16" s="5"/>
      <c r="J16" s="4"/>
      <c r="K16" s="5"/>
      <c r="L16" s="5"/>
      <c r="M16" s="6"/>
    </row>
    <row r="17" spans="1:13">
      <c r="A17" s="19" t="s">
        <v>13</v>
      </c>
      <c r="B17" s="10"/>
      <c r="C17" s="11"/>
      <c r="D17" s="11"/>
      <c r="E17" s="12"/>
      <c r="F17" s="10"/>
      <c r="G17" s="11"/>
      <c r="H17" s="11"/>
      <c r="I17" s="11"/>
      <c r="J17" s="10"/>
      <c r="K17" s="11"/>
      <c r="L17" s="11"/>
      <c r="M17" s="12"/>
    </row>
    <row r="18" spans="1:13">
      <c r="A18" s="16" t="s">
        <v>14</v>
      </c>
      <c r="B18" s="4"/>
      <c r="C18" s="5"/>
      <c r="D18" s="5"/>
      <c r="E18" s="6" t="s">
        <v>94</v>
      </c>
      <c r="F18" s="4"/>
      <c r="G18" s="5"/>
      <c r="H18" s="5"/>
      <c r="I18" s="5"/>
      <c r="J18" s="4">
        <f>SUM(B18,F18)*2</f>
        <v>0</v>
      </c>
      <c r="K18" s="5">
        <f t="shared" ref="K18:M22" si="10">SUM(C18,G18)*2</f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15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16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17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18</v>
      </c>
      <c r="B22" s="4"/>
      <c r="C22" s="5"/>
      <c r="D22" s="5"/>
      <c r="E22" s="6"/>
      <c r="F22" s="4"/>
      <c r="G22" s="5"/>
      <c r="H22" s="5"/>
      <c r="I22" s="5"/>
      <c r="J22" s="4">
        <f>SUM(B22,F22)*2</f>
        <v>0</v>
      </c>
      <c r="K22" s="5">
        <f t="shared" si="10"/>
        <v>0</v>
      </c>
      <c r="L22" s="5">
        <f t="shared" si="10"/>
        <v>0</v>
      </c>
      <c r="M22" s="6">
        <f t="shared" si="10"/>
        <v>0</v>
      </c>
    </row>
    <row r="23" spans="1:13">
      <c r="A23" s="16" t="s">
        <v>19</v>
      </c>
      <c r="B23" s="4"/>
      <c r="C23" s="5"/>
      <c r="D23" s="5"/>
      <c r="E23" s="6"/>
      <c r="F23" s="4"/>
      <c r="G23" s="5"/>
      <c r="H23" s="5"/>
      <c r="I23" s="5"/>
      <c r="J23" s="4">
        <f>SUM(B23,F23)*0</f>
        <v>0</v>
      </c>
      <c r="K23" s="5">
        <f t="shared" ref="K23:M23" si="11">SUM(C23,G23)*0</f>
        <v>0</v>
      </c>
      <c r="L23" s="5">
        <f t="shared" si="11"/>
        <v>0</v>
      </c>
      <c r="M23" s="6">
        <f t="shared" si="11"/>
        <v>0</v>
      </c>
    </row>
    <row r="24" spans="1:13">
      <c r="A24" s="16" t="s">
        <v>20</v>
      </c>
      <c r="B24" s="4"/>
      <c r="C24" s="5"/>
      <c r="D24" s="5"/>
      <c r="E24" s="6"/>
      <c r="F24" s="4"/>
      <c r="G24" s="5"/>
      <c r="H24" s="5"/>
      <c r="I24" s="5"/>
      <c r="J24" s="4">
        <f>SUM(B24,F24)*2</f>
        <v>0</v>
      </c>
      <c r="K24" s="5">
        <f t="shared" ref="K24:M24" si="12">SUM(C24,G24)*2</f>
        <v>0</v>
      </c>
      <c r="L24" s="5">
        <f t="shared" si="12"/>
        <v>0</v>
      </c>
      <c r="M24" s="6">
        <f t="shared" si="12"/>
        <v>0</v>
      </c>
    </row>
    <row r="25" spans="1:13">
      <c r="A25" s="16"/>
      <c r="B25" s="4"/>
      <c r="C25" s="5"/>
      <c r="D25" s="5"/>
      <c r="E25" s="6"/>
      <c r="F25" s="4"/>
      <c r="G25" s="5"/>
      <c r="H25" s="5"/>
      <c r="I25" s="5"/>
      <c r="J25" s="4"/>
      <c r="K25" s="5"/>
      <c r="L25" s="5"/>
      <c r="M25" s="6"/>
    </row>
    <row r="26" spans="1:13">
      <c r="A26" s="19" t="s">
        <v>21</v>
      </c>
      <c r="B26" s="10"/>
      <c r="C26" s="11"/>
      <c r="D26" s="11"/>
      <c r="E26" s="12"/>
      <c r="F26" s="10"/>
      <c r="G26" s="11"/>
      <c r="H26" s="11"/>
      <c r="I26" s="11"/>
      <c r="J26" s="10"/>
      <c r="K26" s="11"/>
      <c r="L26" s="11"/>
      <c r="M26" s="12"/>
    </row>
    <row r="27" spans="1:13">
      <c r="A27" s="16" t="s">
        <v>22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ref="K27:M28" si="13">SUM(C27,G27)*4</f>
        <v>0</v>
      </c>
      <c r="L27" s="5">
        <f t="shared" si="13"/>
        <v>0</v>
      </c>
      <c r="M27" s="6">
        <f t="shared" si="13"/>
        <v>0</v>
      </c>
    </row>
    <row r="28" spans="1:13">
      <c r="A28" s="16" t="s">
        <v>23</v>
      </c>
      <c r="B28" s="4"/>
      <c r="C28" s="5"/>
      <c r="D28" s="5"/>
      <c r="E28" s="6"/>
      <c r="F28" s="4"/>
      <c r="G28" s="5"/>
      <c r="H28" s="5"/>
      <c r="I28" s="5"/>
      <c r="J28" s="4">
        <f>SUM(B28,F28)*4</f>
        <v>0</v>
      </c>
      <c r="K28" s="5">
        <f t="shared" si="13"/>
        <v>0</v>
      </c>
      <c r="L28" s="5">
        <f t="shared" si="13"/>
        <v>0</v>
      </c>
      <c r="M28" s="6">
        <f t="shared" si="13"/>
        <v>0</v>
      </c>
    </row>
    <row r="29" spans="1:13">
      <c r="A29" s="16"/>
      <c r="B29" s="4"/>
      <c r="C29" s="5"/>
      <c r="D29" s="5"/>
      <c r="E29" s="6"/>
      <c r="F29" s="4"/>
      <c r="G29" s="5"/>
      <c r="H29" s="5"/>
      <c r="I29" s="5"/>
      <c r="J29" s="4"/>
      <c r="K29" s="5"/>
      <c r="L29" s="5"/>
      <c r="M29" s="6"/>
    </row>
    <row r="30" spans="1:13">
      <c r="A30" s="19" t="s">
        <v>24</v>
      </c>
      <c r="B30" s="10"/>
      <c r="C30" s="11"/>
      <c r="D30" s="11"/>
      <c r="E30" s="12"/>
      <c r="F30" s="10"/>
      <c r="G30" s="11"/>
      <c r="H30" s="11"/>
      <c r="I30" s="11"/>
      <c r="J30" s="10">
        <f>SUM(B30,F30)*5</f>
        <v>0</v>
      </c>
      <c r="K30" s="11">
        <f t="shared" ref="K30:M30" si="14">SUM(C30,G30)*5</f>
        <v>0</v>
      </c>
      <c r="L30" s="11">
        <f t="shared" si="14"/>
        <v>0</v>
      </c>
      <c r="M30" s="12">
        <f t="shared" si="14"/>
        <v>0</v>
      </c>
    </row>
    <row r="31" spans="1:13">
      <c r="A31" s="16"/>
      <c r="B31" s="4"/>
      <c r="C31" s="5"/>
      <c r="D31" s="5"/>
      <c r="E31" s="6"/>
      <c r="F31" s="4"/>
      <c r="G31" s="5"/>
      <c r="H31" s="5"/>
      <c r="I31" s="5"/>
      <c r="J31" s="4"/>
      <c r="K31" s="5"/>
      <c r="L31" s="5"/>
      <c r="M31" s="6"/>
    </row>
    <row r="32" spans="1:13">
      <c r="A32" s="19" t="s">
        <v>25</v>
      </c>
      <c r="B32" s="10"/>
      <c r="C32" s="11"/>
      <c r="D32" s="11"/>
      <c r="E32" s="12"/>
      <c r="F32" s="10"/>
      <c r="G32" s="11"/>
      <c r="H32" s="11"/>
      <c r="I32" s="11"/>
      <c r="J32" s="10"/>
      <c r="K32" s="11"/>
      <c r="L32" s="11"/>
      <c r="M32" s="12"/>
    </row>
    <row r="33" spans="1:13">
      <c r="A33" s="16" t="s">
        <v>26</v>
      </c>
      <c r="B33" s="4"/>
      <c r="C33" s="5"/>
      <c r="D33" s="5"/>
      <c r="E33" s="6"/>
      <c r="F33" s="4"/>
      <c r="G33" s="5"/>
      <c r="H33" s="5"/>
      <c r="I33" s="5"/>
      <c r="J33" s="4">
        <f>SUM(B33,F33)*3</f>
        <v>0</v>
      </c>
      <c r="K33" s="5">
        <f t="shared" ref="K33:M33" si="15">SUM(C33,G33)*3</f>
        <v>0</v>
      </c>
      <c r="L33" s="5">
        <f t="shared" si="15"/>
        <v>0</v>
      </c>
      <c r="M33" s="6">
        <f t="shared" si="15"/>
        <v>0</v>
      </c>
    </row>
    <row r="34" spans="1:13">
      <c r="A34" s="17" t="s">
        <v>27</v>
      </c>
      <c r="B34" s="4"/>
      <c r="C34" s="5"/>
      <c r="D34" s="5"/>
      <c r="E34" s="6"/>
      <c r="F34" s="4">
        <v>1</v>
      </c>
      <c r="G34" s="5">
        <v>3</v>
      </c>
      <c r="H34" s="5">
        <v>2</v>
      </c>
      <c r="I34" s="5"/>
      <c r="J34" s="4">
        <f>SUM(B34,F34)*4</f>
        <v>4</v>
      </c>
      <c r="K34" s="5">
        <f t="shared" ref="K34:M35" si="16">SUM(C34,G34)*4</f>
        <v>12</v>
      </c>
      <c r="L34" s="5">
        <f t="shared" si="16"/>
        <v>8</v>
      </c>
      <c r="M34" s="6">
        <f t="shared" si="16"/>
        <v>0</v>
      </c>
    </row>
    <row r="35" spans="1:13">
      <c r="A35" s="16" t="s">
        <v>28</v>
      </c>
      <c r="B35" s="4">
        <v>3</v>
      </c>
      <c r="C35" s="5">
        <v>5</v>
      </c>
      <c r="D35" s="5">
        <v>2</v>
      </c>
      <c r="E35" s="6">
        <v>1</v>
      </c>
      <c r="F35" s="4">
        <v>6</v>
      </c>
      <c r="G35" s="5"/>
      <c r="H35" s="5">
        <v>4</v>
      </c>
      <c r="I35" s="5">
        <v>1</v>
      </c>
      <c r="J35" s="4">
        <f>SUM(B35,F35)*4</f>
        <v>36</v>
      </c>
      <c r="K35" s="5">
        <f t="shared" si="16"/>
        <v>20</v>
      </c>
      <c r="L35" s="5">
        <f t="shared" si="16"/>
        <v>24</v>
      </c>
      <c r="M35" s="6">
        <f t="shared" si="16"/>
        <v>8</v>
      </c>
    </row>
    <row r="36" spans="1:13">
      <c r="A36" s="16"/>
      <c r="B36" s="4"/>
      <c r="C36" s="5"/>
      <c r="D36" s="5"/>
      <c r="E36" s="6"/>
      <c r="F36" s="4"/>
      <c r="G36" s="5"/>
      <c r="H36" s="5"/>
      <c r="I36" s="5"/>
      <c r="J36" s="4"/>
      <c r="K36" s="5"/>
      <c r="L36" s="5"/>
      <c r="M36" s="6"/>
    </row>
    <row r="37" spans="1:13">
      <c r="A37" s="19" t="s">
        <v>29</v>
      </c>
      <c r="B37" s="10"/>
      <c r="C37" s="11"/>
      <c r="D37" s="11"/>
      <c r="E37" s="12"/>
      <c r="F37" s="10"/>
      <c r="G37" s="11"/>
      <c r="H37" s="11"/>
      <c r="I37" s="11"/>
      <c r="J37" s="10"/>
      <c r="K37" s="11"/>
      <c r="L37" s="11"/>
      <c r="M37" s="12"/>
    </row>
    <row r="38" spans="1:13">
      <c r="A38" s="16" t="s">
        <v>0</v>
      </c>
      <c r="B38" s="4"/>
      <c r="C38" s="5">
        <v>56</v>
      </c>
      <c r="D38" s="5">
        <v>2</v>
      </c>
      <c r="E38" s="6">
        <v>1</v>
      </c>
      <c r="F38" s="4">
        <v>14</v>
      </c>
      <c r="G38" s="5">
        <v>22</v>
      </c>
      <c r="H38" s="5">
        <v>2</v>
      </c>
      <c r="I38" s="5">
        <v>1</v>
      </c>
      <c r="J38" s="4">
        <f>SUM(B38,F38)*4</f>
        <v>56</v>
      </c>
      <c r="K38" s="5">
        <f t="shared" ref="K38:M39" si="17">SUM(C38,G38)*4</f>
        <v>312</v>
      </c>
      <c r="L38" s="5">
        <f t="shared" si="17"/>
        <v>16</v>
      </c>
      <c r="M38" s="6">
        <f t="shared" si="17"/>
        <v>8</v>
      </c>
    </row>
    <row r="39" spans="1:13">
      <c r="A39" s="16" t="s">
        <v>30</v>
      </c>
      <c r="B39" s="4"/>
      <c r="C39" s="5"/>
      <c r="D39" s="5">
        <v>4</v>
      </c>
      <c r="E39" s="6">
        <v>8</v>
      </c>
      <c r="F39" s="4"/>
      <c r="G39" s="5"/>
      <c r="H39" s="5"/>
      <c r="I39" s="5"/>
      <c r="J39" s="4">
        <f>SUM(B39,F39)*4</f>
        <v>0</v>
      </c>
      <c r="K39" s="5">
        <f t="shared" si="17"/>
        <v>0</v>
      </c>
      <c r="L39" s="5">
        <f t="shared" si="17"/>
        <v>16</v>
      </c>
      <c r="M39" s="6">
        <f t="shared" si="17"/>
        <v>32</v>
      </c>
    </row>
    <row r="40" spans="1:13">
      <c r="A40" s="16" t="s">
        <v>31</v>
      </c>
      <c r="B40" s="4"/>
      <c r="C40" s="5">
        <v>8</v>
      </c>
      <c r="D40" s="5"/>
      <c r="E40" s="6">
        <v>1</v>
      </c>
      <c r="F40" s="4"/>
      <c r="G40" s="5"/>
      <c r="H40" s="5"/>
      <c r="I40" s="5"/>
      <c r="J40" s="4">
        <f>SUM(B40,F40)*3</f>
        <v>0</v>
      </c>
      <c r="K40" s="5">
        <f t="shared" ref="K40:M40" si="18">SUM(C40,G40)*3</f>
        <v>24</v>
      </c>
      <c r="L40" s="5">
        <f t="shared" si="18"/>
        <v>0</v>
      </c>
      <c r="M40" s="6">
        <f t="shared" si="18"/>
        <v>3</v>
      </c>
    </row>
    <row r="41" spans="1:13">
      <c r="A41" s="16" t="s">
        <v>32</v>
      </c>
      <c r="B41" s="4"/>
      <c r="C41" s="5"/>
      <c r="D41" s="5">
        <v>1</v>
      </c>
      <c r="E41" s="6">
        <v>1</v>
      </c>
      <c r="F41" s="4"/>
      <c r="G41" s="5"/>
      <c r="H41" s="5"/>
      <c r="I41" s="5"/>
      <c r="J41" s="4">
        <f>SUM(B41,F41)*6</f>
        <v>0</v>
      </c>
      <c r="K41" s="5">
        <f t="shared" ref="K41:M41" si="19">SUM(C41,G41)*6</f>
        <v>0</v>
      </c>
      <c r="L41" s="5">
        <f t="shared" si="19"/>
        <v>6</v>
      </c>
      <c r="M41" s="6">
        <f t="shared" si="19"/>
        <v>6</v>
      </c>
    </row>
    <row r="42" spans="1:13">
      <c r="A42" s="16" t="s">
        <v>33</v>
      </c>
      <c r="B42" s="4"/>
      <c r="C42" s="5"/>
      <c r="D42" s="5"/>
      <c r="E42" s="6"/>
      <c r="F42" s="4"/>
      <c r="G42" s="5"/>
      <c r="H42" s="5"/>
      <c r="I42" s="5"/>
      <c r="J42" s="4">
        <f>SUM(B42,F42)*1</f>
        <v>0</v>
      </c>
      <c r="K42" s="5">
        <f t="shared" ref="K42:M42" si="20">SUM(C42,G42)*1</f>
        <v>0</v>
      </c>
      <c r="L42" s="5">
        <f t="shared" si="20"/>
        <v>0</v>
      </c>
      <c r="M42" s="6">
        <f t="shared" si="20"/>
        <v>0</v>
      </c>
    </row>
    <row r="43" spans="1:13">
      <c r="A43" s="16" t="s">
        <v>34</v>
      </c>
      <c r="B43" s="4"/>
      <c r="C43" s="5"/>
      <c r="D43" s="5"/>
      <c r="E43" s="6"/>
      <c r="F43" s="4"/>
      <c r="G43" s="5"/>
      <c r="H43" s="5"/>
      <c r="I43" s="5"/>
      <c r="J43" s="4">
        <f>SUM(B43,F43)*3</f>
        <v>0</v>
      </c>
      <c r="K43" s="5">
        <f t="shared" ref="K43:M43" si="21">SUM(C43,G43)*3</f>
        <v>0</v>
      </c>
      <c r="L43" s="5">
        <f t="shared" si="21"/>
        <v>0</v>
      </c>
      <c r="M43" s="6">
        <f t="shared" si="21"/>
        <v>0</v>
      </c>
    </row>
    <row r="44" spans="1:13">
      <c r="A44" s="16" t="s">
        <v>56</v>
      </c>
      <c r="B44" s="4"/>
      <c r="C44" s="5"/>
      <c r="D44" s="5"/>
      <c r="E44" s="6"/>
      <c r="F44" s="4"/>
      <c r="G44" s="5"/>
      <c r="H44" s="5"/>
      <c r="I44" s="5"/>
      <c r="J44" s="4">
        <f>SUM(B44,F44)*6</f>
        <v>0</v>
      </c>
      <c r="K44" s="5">
        <f t="shared" ref="K44:M44" si="22">SUM(C44,G44)*6</f>
        <v>0</v>
      </c>
      <c r="L44" s="5">
        <f t="shared" si="22"/>
        <v>0</v>
      </c>
      <c r="M44" s="6">
        <f t="shared" si="22"/>
        <v>0</v>
      </c>
    </row>
    <row r="45" spans="1:13">
      <c r="A45" s="16"/>
      <c r="B45" s="4"/>
      <c r="C45" s="5"/>
      <c r="D45" s="5"/>
      <c r="E45" s="6"/>
      <c r="F45" s="4"/>
      <c r="G45" s="5"/>
      <c r="H45" s="5"/>
      <c r="I45" s="5"/>
      <c r="J45" s="4"/>
      <c r="K45" s="5"/>
      <c r="L45" s="5"/>
      <c r="M45" s="6"/>
    </row>
    <row r="46" spans="1:13">
      <c r="A46" s="19" t="s">
        <v>35</v>
      </c>
      <c r="B46" s="10"/>
      <c r="C46" s="11"/>
      <c r="D46" s="11"/>
      <c r="E46" s="12"/>
      <c r="F46" s="10"/>
      <c r="G46" s="11"/>
      <c r="H46" s="11"/>
      <c r="I46" s="11"/>
      <c r="J46" s="10"/>
      <c r="K46" s="11"/>
      <c r="L46" s="11"/>
      <c r="M46" s="12"/>
    </row>
    <row r="47" spans="1:13">
      <c r="A47" s="16" t="s">
        <v>36</v>
      </c>
      <c r="B47" s="4">
        <v>4</v>
      </c>
      <c r="C47" s="5">
        <v>26</v>
      </c>
      <c r="D47" s="5">
        <v>10</v>
      </c>
      <c r="E47" s="6">
        <v>11</v>
      </c>
      <c r="F47" s="4">
        <v>20</v>
      </c>
      <c r="G47" s="5">
        <v>28</v>
      </c>
      <c r="H47" s="5">
        <v>7</v>
      </c>
      <c r="I47" s="5">
        <v>9</v>
      </c>
      <c r="J47" s="4">
        <f>SUM(B47,F47)*3</f>
        <v>72</v>
      </c>
      <c r="K47" s="5">
        <f t="shared" ref="K47:M47" si="23">SUM(C47,G47)*3</f>
        <v>162</v>
      </c>
      <c r="L47" s="5">
        <f t="shared" si="23"/>
        <v>51</v>
      </c>
      <c r="M47" s="6">
        <f t="shared" si="23"/>
        <v>60</v>
      </c>
    </row>
    <row r="48" spans="1:13">
      <c r="A48" s="16" t="s">
        <v>37</v>
      </c>
      <c r="B48" s="4">
        <v>1</v>
      </c>
      <c r="C48" s="5"/>
      <c r="D48" s="5"/>
      <c r="E48" s="6"/>
      <c r="F48" s="4"/>
      <c r="G48" s="5"/>
      <c r="H48" s="5"/>
      <c r="I48" s="5"/>
      <c r="J48" s="4">
        <f>SUM(B48,F48)*4</f>
        <v>4</v>
      </c>
      <c r="K48" s="5">
        <f t="shared" ref="K48:M48" si="24">SUM(C48,G48)*4</f>
        <v>0</v>
      </c>
      <c r="L48" s="5">
        <f t="shared" si="24"/>
        <v>0</v>
      </c>
      <c r="M48" s="6">
        <f t="shared" si="24"/>
        <v>0</v>
      </c>
    </row>
    <row r="49" spans="1:13">
      <c r="A49" s="16" t="s">
        <v>38</v>
      </c>
      <c r="B49" s="4">
        <v>123</v>
      </c>
      <c r="C49" s="5">
        <v>223</v>
      </c>
      <c r="D49" s="5">
        <v>129</v>
      </c>
      <c r="E49" s="6">
        <v>235</v>
      </c>
      <c r="F49" s="4">
        <v>189</v>
      </c>
      <c r="G49" s="5">
        <v>113</v>
      </c>
      <c r="H49" s="5">
        <v>78</v>
      </c>
      <c r="I49" s="5">
        <v>188</v>
      </c>
      <c r="J49" s="4">
        <f>SUM(B49,F49)*6</f>
        <v>1872</v>
      </c>
      <c r="K49" s="5">
        <f t="shared" ref="K49:M52" si="25">SUM(C49,G49)*6</f>
        <v>2016</v>
      </c>
      <c r="L49" s="5">
        <f t="shared" si="25"/>
        <v>1242</v>
      </c>
      <c r="M49" s="6">
        <f t="shared" si="25"/>
        <v>2538</v>
      </c>
    </row>
    <row r="50" spans="1:13">
      <c r="A50" s="16" t="s">
        <v>39</v>
      </c>
      <c r="B50" s="4">
        <v>1</v>
      </c>
      <c r="C50" s="5"/>
      <c r="D50" s="5"/>
      <c r="E50" s="6"/>
      <c r="F50" s="4"/>
      <c r="G50" s="5"/>
      <c r="H50" s="5"/>
      <c r="I50" s="5"/>
      <c r="J50" s="4">
        <f>SUM(B50,F50)*6</f>
        <v>6</v>
      </c>
      <c r="K50" s="5">
        <f t="shared" si="25"/>
        <v>0</v>
      </c>
      <c r="L50" s="5">
        <f t="shared" si="25"/>
        <v>0</v>
      </c>
      <c r="M50" s="6">
        <f t="shared" si="25"/>
        <v>0</v>
      </c>
    </row>
    <row r="51" spans="1:13">
      <c r="A51" s="16" t="s">
        <v>40</v>
      </c>
      <c r="B51" s="4"/>
      <c r="C51" s="5"/>
      <c r="D51" s="5"/>
      <c r="E51" s="6">
        <v>1</v>
      </c>
      <c r="F51" s="4"/>
      <c r="G51" s="5"/>
      <c r="H51" s="5"/>
      <c r="I51" s="5">
        <v>1</v>
      </c>
      <c r="J51" s="4">
        <f>SUM(B51,F51)*6</f>
        <v>0</v>
      </c>
      <c r="K51" s="5">
        <f t="shared" si="25"/>
        <v>0</v>
      </c>
      <c r="L51" s="5">
        <f t="shared" si="25"/>
        <v>0</v>
      </c>
      <c r="M51" s="6">
        <f t="shared" si="25"/>
        <v>12</v>
      </c>
    </row>
    <row r="52" spans="1:13">
      <c r="A52" s="16" t="s">
        <v>41</v>
      </c>
      <c r="B52" s="4"/>
      <c r="C52" s="5"/>
      <c r="D52" s="5"/>
      <c r="E52" s="6"/>
      <c r="F52" s="4"/>
      <c r="G52" s="5"/>
      <c r="H52" s="5"/>
      <c r="I52" s="5">
        <v>1</v>
      </c>
      <c r="J52" s="4">
        <f>SUM(B52,F52)*6</f>
        <v>0</v>
      </c>
      <c r="K52" s="5">
        <f t="shared" si="25"/>
        <v>0</v>
      </c>
      <c r="L52" s="5">
        <f t="shared" si="25"/>
        <v>0</v>
      </c>
      <c r="M52" s="6">
        <f t="shared" si="25"/>
        <v>6</v>
      </c>
    </row>
    <row r="53" spans="1:13">
      <c r="A53" s="16" t="s">
        <v>57</v>
      </c>
      <c r="B53" s="4"/>
      <c r="C53" s="5"/>
      <c r="D53" s="5"/>
      <c r="E53" s="6"/>
      <c r="F53" s="4"/>
      <c r="G53" s="5"/>
      <c r="H53" s="5"/>
      <c r="I53" s="5"/>
      <c r="J53" s="4">
        <f>SUM(B53,F53)*8</f>
        <v>0</v>
      </c>
      <c r="K53" s="5">
        <f t="shared" ref="K53:M53" si="26">SUM(C53,G53)*8</f>
        <v>0</v>
      </c>
      <c r="L53" s="5">
        <f t="shared" si="26"/>
        <v>0</v>
      </c>
      <c r="M53" s="6">
        <f t="shared" si="26"/>
        <v>0</v>
      </c>
    </row>
    <row r="54" spans="1:13">
      <c r="A54" s="16"/>
      <c r="B54" s="4"/>
      <c r="C54" s="5"/>
      <c r="D54" s="5"/>
      <c r="E54" s="6"/>
      <c r="F54" s="4"/>
      <c r="G54" s="5"/>
      <c r="H54" s="5"/>
      <c r="I54" s="5"/>
      <c r="J54" s="4"/>
      <c r="K54" s="5"/>
      <c r="L54" s="5"/>
      <c r="M54" s="6"/>
    </row>
    <row r="55" spans="1:13">
      <c r="A55" s="19" t="s">
        <v>42</v>
      </c>
      <c r="B55" s="10"/>
      <c r="C55" s="11"/>
      <c r="D55" s="11"/>
      <c r="E55" s="12"/>
      <c r="F55" s="10"/>
      <c r="G55" s="11"/>
      <c r="H55" s="11"/>
      <c r="I55" s="11"/>
      <c r="J55" s="10"/>
      <c r="K55" s="11"/>
      <c r="L55" s="11"/>
      <c r="M55" s="12"/>
    </row>
    <row r="56" spans="1:13">
      <c r="A56" s="16" t="s">
        <v>43</v>
      </c>
      <c r="B56" s="4">
        <v>1</v>
      </c>
      <c r="C56" s="5"/>
      <c r="D56" s="5">
        <v>1</v>
      </c>
      <c r="E56" s="6">
        <v>4</v>
      </c>
      <c r="F56" s="4"/>
      <c r="G56" s="5">
        <v>1</v>
      </c>
      <c r="H56" s="5">
        <v>15</v>
      </c>
      <c r="I56" s="5"/>
      <c r="J56" s="4">
        <f>SUM(B56,F56)*6</f>
        <v>6</v>
      </c>
      <c r="K56" s="5">
        <f t="shared" ref="K56:M57" si="27">SUM(C56,G56)*6</f>
        <v>6</v>
      </c>
      <c r="L56" s="5">
        <f t="shared" si="27"/>
        <v>96</v>
      </c>
      <c r="M56" s="6">
        <f t="shared" si="27"/>
        <v>24</v>
      </c>
    </row>
    <row r="57" spans="1:13">
      <c r="A57" s="16" t="s">
        <v>44</v>
      </c>
      <c r="B57" s="4"/>
      <c r="C57" s="5"/>
      <c r="D57" s="5"/>
      <c r="E57" s="6"/>
      <c r="F57" s="4"/>
      <c r="G57" s="5"/>
      <c r="H57" s="5">
        <v>1</v>
      </c>
      <c r="I57" s="5">
        <v>1</v>
      </c>
      <c r="J57" s="4">
        <f>SUM(B57,F57)*6</f>
        <v>0</v>
      </c>
      <c r="K57" s="5">
        <f t="shared" si="27"/>
        <v>0</v>
      </c>
      <c r="L57" s="5">
        <f t="shared" si="27"/>
        <v>6</v>
      </c>
      <c r="M57" s="6">
        <f t="shared" si="27"/>
        <v>6</v>
      </c>
    </row>
    <row r="58" spans="1:13">
      <c r="A58" s="16" t="s">
        <v>45</v>
      </c>
      <c r="B58" s="4">
        <v>2</v>
      </c>
      <c r="C58" s="5"/>
      <c r="D58" s="5">
        <v>1</v>
      </c>
      <c r="E58" s="6"/>
      <c r="F58" s="4"/>
      <c r="G58" s="5"/>
      <c r="H58" s="5">
        <v>2</v>
      </c>
      <c r="I58" s="5"/>
      <c r="J58" s="4">
        <f>SUM(B58,F58)*8</f>
        <v>16</v>
      </c>
      <c r="K58" s="5">
        <f t="shared" ref="K58:M58" si="28">SUM(C58,G58)*8</f>
        <v>0</v>
      </c>
      <c r="L58" s="5">
        <f t="shared" si="28"/>
        <v>24</v>
      </c>
      <c r="M58" s="6">
        <f t="shared" si="28"/>
        <v>0</v>
      </c>
    </row>
    <row r="59" spans="1:13">
      <c r="A59" s="16" t="s">
        <v>46</v>
      </c>
      <c r="B59" s="4"/>
      <c r="C59" s="5">
        <v>8</v>
      </c>
      <c r="D59" s="5"/>
      <c r="E59" s="6"/>
      <c r="F59" s="4">
        <v>3</v>
      </c>
      <c r="G59" s="5">
        <v>1</v>
      </c>
      <c r="H59" s="5"/>
      <c r="I59" s="5"/>
      <c r="J59" s="4">
        <f>SUM(B59,F59)*4</f>
        <v>12</v>
      </c>
      <c r="K59" s="5">
        <f>SUM(C59,G59)*4</f>
        <v>36</v>
      </c>
      <c r="L59" s="5">
        <f t="shared" ref="L59:M59" si="29">SUM(D59,H59)*4</f>
        <v>0</v>
      </c>
      <c r="M59" s="6">
        <f t="shared" si="29"/>
        <v>0</v>
      </c>
    </row>
    <row r="60" spans="1:13">
      <c r="A60" s="16" t="s">
        <v>47</v>
      </c>
      <c r="B60" s="4">
        <v>6</v>
      </c>
      <c r="C60" s="5">
        <v>4</v>
      </c>
      <c r="D60" s="5">
        <v>88</v>
      </c>
      <c r="E60" s="6">
        <v>13</v>
      </c>
      <c r="F60" s="4"/>
      <c r="G60" s="5">
        <v>3</v>
      </c>
      <c r="H60" s="5">
        <v>77</v>
      </c>
      <c r="I60" s="5"/>
      <c r="J60" s="4">
        <f>SUM(B60,F60)*8</f>
        <v>48</v>
      </c>
      <c r="K60" s="5">
        <f t="shared" ref="K60:M60" si="30">SUM(C60,G60)*8</f>
        <v>56</v>
      </c>
      <c r="L60" s="5">
        <f t="shared" si="30"/>
        <v>1320</v>
      </c>
      <c r="M60" s="6">
        <f t="shared" si="30"/>
        <v>104</v>
      </c>
    </row>
    <row r="61" spans="1:13">
      <c r="A61" s="16" t="s">
        <v>48</v>
      </c>
      <c r="B61" s="4"/>
      <c r="C61" s="5"/>
      <c r="D61" s="5"/>
      <c r="E61" s="6"/>
      <c r="F61" s="4"/>
      <c r="G61" s="5"/>
      <c r="H61" s="5"/>
      <c r="I61" s="5"/>
      <c r="J61" s="4">
        <f>SUM(B61,F61)*7</f>
        <v>0</v>
      </c>
      <c r="K61" s="5">
        <f t="shared" ref="K61:M62" si="31">SUM(C61,G61)*7</f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98</v>
      </c>
      <c r="B62" s="4"/>
      <c r="C62" s="5"/>
      <c r="D62" s="5">
        <v>1</v>
      </c>
      <c r="E62" s="6"/>
      <c r="F62" s="4"/>
      <c r="G62" s="5">
        <v>1</v>
      </c>
      <c r="H62" s="5">
        <v>3</v>
      </c>
      <c r="I62" s="5"/>
      <c r="J62" s="4">
        <f>SUM(B62,F62)*7</f>
        <v>0</v>
      </c>
      <c r="K62" s="5">
        <f t="shared" si="31"/>
        <v>7</v>
      </c>
      <c r="L62" s="5">
        <f t="shared" si="31"/>
        <v>28</v>
      </c>
      <c r="M62" s="6">
        <f t="shared" si="31"/>
        <v>0</v>
      </c>
    </row>
    <row r="63" spans="1:13">
      <c r="A63" s="16" t="s">
        <v>50</v>
      </c>
      <c r="B63" s="4"/>
      <c r="C63" s="5"/>
      <c r="D63" s="5"/>
      <c r="E63" s="6"/>
      <c r="F63" s="4"/>
      <c r="G63" s="5"/>
      <c r="H63" s="5"/>
      <c r="I63" s="5"/>
      <c r="J63" s="4">
        <f>SUM(B63,F63)*8</f>
        <v>0</v>
      </c>
      <c r="K63" s="5">
        <f t="shared" ref="K63:M63" si="32">SUM(C63,G63)*8</f>
        <v>0</v>
      </c>
      <c r="L63" s="5">
        <f t="shared" si="32"/>
        <v>0</v>
      </c>
      <c r="M63" s="6">
        <f t="shared" si="32"/>
        <v>0</v>
      </c>
    </row>
    <row r="64" spans="1:13">
      <c r="A64" s="16" t="s">
        <v>70</v>
      </c>
      <c r="B64" s="4">
        <v>2</v>
      </c>
      <c r="C64" s="5"/>
      <c r="D64" s="5">
        <v>8</v>
      </c>
      <c r="E64" s="6">
        <v>13</v>
      </c>
      <c r="F64" s="4"/>
      <c r="G64" s="5"/>
      <c r="H64" s="5">
        <v>4</v>
      </c>
      <c r="I64" s="5"/>
      <c r="J64" s="4">
        <f>SUM(B64,F64)*5</f>
        <v>10</v>
      </c>
      <c r="K64" s="5">
        <f t="shared" ref="K64:M64" si="33">SUM(C64,G64)*5</f>
        <v>0</v>
      </c>
      <c r="L64" s="5">
        <f t="shared" si="33"/>
        <v>60</v>
      </c>
      <c r="M64" s="6">
        <f t="shared" si="33"/>
        <v>65</v>
      </c>
    </row>
    <row r="65" spans="1:13">
      <c r="A65" s="16" t="s">
        <v>103</v>
      </c>
      <c r="B65" s="4"/>
      <c r="C65" s="5"/>
      <c r="D65" s="5"/>
      <c r="E65" s="6"/>
      <c r="F65" s="4"/>
      <c r="G65" s="5"/>
      <c r="H65" s="5"/>
      <c r="I65" s="5"/>
      <c r="J65" s="4">
        <f>SUM(B65,F65)*8</f>
        <v>0</v>
      </c>
      <c r="K65" s="5">
        <f t="shared" ref="K65:M65" si="34">SUM(C65,G65)*8</f>
        <v>0</v>
      </c>
      <c r="L65" s="5">
        <f t="shared" si="34"/>
        <v>0</v>
      </c>
      <c r="M65" s="6">
        <f t="shared" si="34"/>
        <v>0</v>
      </c>
    </row>
    <row r="66" spans="1:13">
      <c r="A66" s="16" t="s">
        <v>69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ref="K66:M68" si="35">SUM(C66,G66)*6</f>
        <v>0</v>
      </c>
      <c r="L66" s="5">
        <f t="shared" si="35"/>
        <v>0</v>
      </c>
      <c r="M66" s="6">
        <f t="shared" si="35"/>
        <v>0</v>
      </c>
    </row>
    <row r="67" spans="1:13">
      <c r="A67" s="16" t="s">
        <v>105</v>
      </c>
      <c r="B67" s="4"/>
      <c r="C67" s="5"/>
      <c r="D67" s="5"/>
      <c r="E67" s="6">
        <v>1</v>
      </c>
      <c r="F67" s="4"/>
      <c r="G67" s="5"/>
      <c r="H67" s="5">
        <v>2</v>
      </c>
      <c r="I67" s="5"/>
      <c r="J67" s="4">
        <f>SUM(B67,F67)*6</f>
        <v>0</v>
      </c>
      <c r="K67" s="5">
        <f t="shared" si="35"/>
        <v>0</v>
      </c>
      <c r="L67" s="5">
        <f t="shared" si="35"/>
        <v>12</v>
      </c>
      <c r="M67" s="6">
        <f t="shared" si="35"/>
        <v>6</v>
      </c>
    </row>
    <row r="68" spans="1:13">
      <c r="A68" s="41" t="s">
        <v>84</v>
      </c>
      <c r="B68" s="4"/>
      <c r="C68" s="5"/>
      <c r="D68" s="5"/>
      <c r="E68" s="6"/>
      <c r="F68" s="4"/>
      <c r="G68" s="5"/>
      <c r="H68" s="5"/>
      <c r="I68" s="5"/>
      <c r="J68" s="4">
        <f>SUM(B68,F68)*6</f>
        <v>0</v>
      </c>
      <c r="K68" s="5">
        <f t="shared" si="35"/>
        <v>0</v>
      </c>
      <c r="L68" s="5">
        <f t="shared" si="35"/>
        <v>0</v>
      </c>
      <c r="M68" s="6">
        <f t="shared" si="35"/>
        <v>0</v>
      </c>
    </row>
    <row r="69" spans="1:13">
      <c r="A69" s="41" t="s">
        <v>90</v>
      </c>
      <c r="B69" s="4"/>
      <c r="C69" s="5"/>
      <c r="D69" s="5"/>
      <c r="E69" s="6"/>
      <c r="F69" s="4"/>
      <c r="G69" s="5"/>
      <c r="H69" s="5"/>
      <c r="I69" s="5"/>
      <c r="J69" s="4">
        <f>SUM(B69,F69)*8</f>
        <v>0</v>
      </c>
      <c r="K69" s="5">
        <f t="shared" ref="K69:M69" si="36">SUM(C69,G69)*8</f>
        <v>0</v>
      </c>
      <c r="L69" s="5">
        <f t="shared" si="36"/>
        <v>0</v>
      </c>
      <c r="M69" s="6">
        <f t="shared" si="36"/>
        <v>0</v>
      </c>
    </row>
    <row r="70" spans="1:13">
      <c r="A70" s="41" t="s">
        <v>102</v>
      </c>
      <c r="B70" s="4"/>
      <c r="C70" s="5"/>
      <c r="D70" s="5"/>
      <c r="E70" s="6"/>
      <c r="F70" s="4"/>
      <c r="G70" s="5"/>
      <c r="H70" s="5"/>
      <c r="I70" s="5"/>
      <c r="J70" s="4">
        <f>SUM(B70,F70)*6</f>
        <v>0</v>
      </c>
      <c r="K70" s="5">
        <f t="shared" ref="K70:M70" si="37">SUM(C70,G70)*6</f>
        <v>0</v>
      </c>
      <c r="L70" s="5">
        <f t="shared" si="37"/>
        <v>0</v>
      </c>
      <c r="M70" s="6">
        <f t="shared" si="37"/>
        <v>0</v>
      </c>
    </row>
    <row r="71" spans="1:13">
      <c r="A71" s="41" t="s">
        <v>101</v>
      </c>
      <c r="B71" s="4"/>
      <c r="C71" s="5"/>
      <c r="D71" s="5"/>
      <c r="E71" s="6">
        <v>4</v>
      </c>
      <c r="F71" s="4"/>
      <c r="G71" s="5"/>
      <c r="H71" s="5"/>
      <c r="I71" s="5"/>
      <c r="J71" s="4">
        <f>SUM(B71,F71)*8</f>
        <v>0</v>
      </c>
      <c r="K71" s="5">
        <f t="shared" ref="K71:M72" si="38">SUM(C71,G71)*8</f>
        <v>0</v>
      </c>
      <c r="L71" s="5">
        <f t="shared" si="38"/>
        <v>0</v>
      </c>
      <c r="M71" s="6">
        <f t="shared" si="38"/>
        <v>32</v>
      </c>
    </row>
    <row r="72" spans="1:13">
      <c r="A72" s="41" t="s">
        <v>99</v>
      </c>
      <c r="B72" s="4">
        <v>7</v>
      </c>
      <c r="C72" s="5"/>
      <c r="D72" s="5">
        <v>5</v>
      </c>
      <c r="E72" s="6">
        <v>7</v>
      </c>
      <c r="F72" s="4"/>
      <c r="G72" s="5"/>
      <c r="H72" s="5">
        <v>6</v>
      </c>
      <c r="I72" s="5"/>
      <c r="J72" s="4">
        <f>SUM(B72,F72)*8</f>
        <v>56</v>
      </c>
      <c r="K72" s="5">
        <f>SUM(C72,G72)*8</f>
        <v>0</v>
      </c>
      <c r="L72" s="5">
        <f t="shared" si="38"/>
        <v>88</v>
      </c>
      <c r="M72" s="6">
        <f t="shared" si="38"/>
        <v>56</v>
      </c>
    </row>
    <row r="73" spans="1:13">
      <c r="A73" s="16"/>
      <c r="B73" s="4"/>
      <c r="C73" s="5"/>
      <c r="D73" s="5"/>
      <c r="E73" s="6"/>
      <c r="F73" s="4"/>
      <c r="G73" s="5"/>
      <c r="H73" s="5"/>
      <c r="I73" s="5"/>
      <c r="J73" s="4"/>
      <c r="K73" s="5"/>
      <c r="L73" s="5"/>
      <c r="M73" s="6"/>
    </row>
    <row r="74" spans="1:13">
      <c r="A74" s="19" t="s">
        <v>55</v>
      </c>
      <c r="B74" s="10"/>
      <c r="C74" s="11"/>
      <c r="D74" s="11"/>
      <c r="E74" s="12"/>
      <c r="F74" s="10"/>
      <c r="G74" s="11"/>
      <c r="H74" s="11"/>
      <c r="I74" s="11"/>
      <c r="J74" s="10"/>
      <c r="K74" s="11"/>
      <c r="L74" s="11"/>
      <c r="M74" s="12"/>
    </row>
    <row r="75" spans="1:13">
      <c r="A75" s="16" t="s">
        <v>51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53</v>
      </c>
      <c r="B76" s="4"/>
      <c r="C76" s="5"/>
      <c r="D76" s="1" t="s">
        <v>68</v>
      </c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 t="s">
        <v>54</v>
      </c>
      <c r="B77" s="4"/>
      <c r="C77" s="5"/>
      <c r="D77" s="1" t="s">
        <v>68</v>
      </c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7"/>
      <c r="K80" s="8"/>
      <c r="L80" s="8"/>
      <c r="M80" s="9"/>
    </row>
    <row r="81" spans="1:13">
      <c r="A81" s="18" t="s">
        <v>52</v>
      </c>
      <c r="B81" s="34">
        <f>SUM(B2:B73)</f>
        <v>165</v>
      </c>
      <c r="C81" s="35">
        <f t="shared" ref="C81:M81" si="39">SUM(C2:C73)</f>
        <v>330</v>
      </c>
      <c r="D81" s="35">
        <f t="shared" si="39"/>
        <v>256</v>
      </c>
      <c r="E81" s="36">
        <f t="shared" si="39"/>
        <v>305</v>
      </c>
      <c r="F81" s="37">
        <f>SUM(F2:F73)</f>
        <v>243</v>
      </c>
      <c r="G81" s="20">
        <f t="shared" si="39"/>
        <v>177</v>
      </c>
      <c r="H81" s="20">
        <f t="shared" si="39"/>
        <v>214</v>
      </c>
      <c r="I81" s="21">
        <f t="shared" si="39"/>
        <v>202</v>
      </c>
      <c r="J81" s="38">
        <f>SUM(J2:J73)</f>
        <v>2247</v>
      </c>
      <c r="K81" s="38">
        <f t="shared" si="39"/>
        <v>2656</v>
      </c>
      <c r="L81" s="38">
        <f t="shared" si="39"/>
        <v>3018</v>
      </c>
      <c r="M81" s="39">
        <f t="shared" si="39"/>
        <v>2970</v>
      </c>
    </row>
    <row r="82" spans="1:13">
      <c r="A82" s="40" t="s">
        <v>95</v>
      </c>
      <c r="B82" s="23">
        <f>SUM(B81,F81)</f>
        <v>408</v>
      </c>
      <c r="C82" s="24">
        <f t="shared" ref="C82:E82" si="40">SUM(C81,G81)</f>
        <v>507</v>
      </c>
      <c r="D82" s="24">
        <f t="shared" si="40"/>
        <v>470</v>
      </c>
      <c r="E82" s="25">
        <f t="shared" si="40"/>
        <v>507</v>
      </c>
    </row>
    <row r="83" spans="1:13">
      <c r="I83" s="33" t="s">
        <v>92</v>
      </c>
      <c r="J83" s="43">
        <f>J81/B82</f>
        <v>5.507352941176471</v>
      </c>
      <c r="K83" s="43">
        <f>K81/C82</f>
        <v>5.2386587771203157</v>
      </c>
      <c r="L83" s="43">
        <f t="shared" ref="L83:M83" si="41">L81/D82</f>
        <v>6.4212765957446809</v>
      </c>
      <c r="M83" s="43">
        <f t="shared" si="41"/>
        <v>5.8579881656804735</v>
      </c>
    </row>
    <row r="84" spans="1:13">
      <c r="I84" s="33" t="s">
        <v>93</v>
      </c>
      <c r="J84" s="45">
        <f>AVERAGE(J83:M83)</f>
        <v>5.7563191199304855</v>
      </c>
      <c r="K84" s="43"/>
      <c r="L84" s="43"/>
      <c r="M84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Ruler="0" workbookViewId="0">
      <selection activeCell="K82" sqref="K82"/>
    </sheetView>
  </sheetViews>
  <sheetFormatPr baseColWidth="10" defaultRowHeight="15" x14ac:dyDescent="0"/>
  <cols>
    <col min="1" max="1" width="39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>
        <v>1</v>
      </c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3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>
        <v>1</v>
      </c>
      <c r="C5" s="5">
        <v>5</v>
      </c>
      <c r="D5" s="5"/>
      <c r="E5" s="6">
        <v>17</v>
      </c>
      <c r="F5" s="4">
        <v>4</v>
      </c>
      <c r="G5" s="5">
        <v>3</v>
      </c>
      <c r="H5" s="5"/>
      <c r="I5" s="5">
        <v>2</v>
      </c>
      <c r="J5" s="4">
        <f>SUM(B5,F5)*5</f>
        <v>25</v>
      </c>
      <c r="K5" s="5">
        <f t="shared" ref="K5:M5" si="2">SUM(C5,G5)*5</f>
        <v>40</v>
      </c>
      <c r="L5" s="5">
        <f t="shared" si="2"/>
        <v>0</v>
      </c>
      <c r="M5" s="6">
        <f t="shared" si="2"/>
        <v>95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>
        <v>2</v>
      </c>
      <c r="D7" s="5"/>
      <c r="E7" s="6"/>
      <c r="F7" s="4"/>
      <c r="G7" s="5">
        <v>1</v>
      </c>
      <c r="H7" s="5"/>
      <c r="I7" s="5"/>
      <c r="J7" s="4">
        <f>SUM(B7,F7)*1</f>
        <v>0</v>
      </c>
      <c r="K7" s="5">
        <f t="shared" ref="K7:M7" si="4">SUM(C7,G7)*1</f>
        <v>3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>
        <v>1</v>
      </c>
      <c r="D14" s="5"/>
      <c r="E14" s="6"/>
      <c r="F14" s="4"/>
      <c r="G14" s="5"/>
      <c r="H14" s="5"/>
      <c r="I14" s="5"/>
      <c r="J14" s="4">
        <f>SUM(B14,F14)*4</f>
        <v>0</v>
      </c>
      <c r="K14" s="5">
        <f t="shared" ref="K14:M14" si="9">SUM(C14,G14)*4</f>
        <v>4</v>
      </c>
      <c r="L14" s="5">
        <f t="shared" si="9"/>
        <v>0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/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0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/>
      <c r="G33" s="5"/>
      <c r="H33" s="5"/>
      <c r="I33" s="5"/>
      <c r="J33" s="4">
        <f>SUM(B33,F33)*4</f>
        <v>0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22</v>
      </c>
      <c r="C34" s="5">
        <v>27</v>
      </c>
      <c r="D34" s="5">
        <v>2</v>
      </c>
      <c r="E34" s="6">
        <v>1</v>
      </c>
      <c r="F34" s="4">
        <v>62</v>
      </c>
      <c r="G34" s="5">
        <v>8</v>
      </c>
      <c r="H34" s="5">
        <v>6</v>
      </c>
      <c r="I34" s="5"/>
      <c r="J34" s="4">
        <f>SUM(B34,F34)*4</f>
        <v>336</v>
      </c>
      <c r="K34" s="5">
        <f t="shared" si="16"/>
        <v>140</v>
      </c>
      <c r="L34" s="5">
        <f t="shared" si="16"/>
        <v>32</v>
      </c>
      <c r="M34" s="6">
        <f t="shared" si="16"/>
        <v>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1</v>
      </c>
      <c r="C37" s="5">
        <v>32</v>
      </c>
      <c r="D37" s="5">
        <v>6</v>
      </c>
      <c r="E37" s="6">
        <v>6</v>
      </c>
      <c r="F37" s="4">
        <v>2</v>
      </c>
      <c r="G37" s="5">
        <v>5</v>
      </c>
      <c r="H37" s="5">
        <v>1</v>
      </c>
      <c r="I37" s="5"/>
      <c r="J37" s="4">
        <f>SUM(B37,F37)*4</f>
        <v>12</v>
      </c>
      <c r="K37" s="5">
        <f t="shared" ref="K37:M38" si="17">SUM(C37,G37)*4</f>
        <v>148</v>
      </c>
      <c r="L37" s="5">
        <f t="shared" si="17"/>
        <v>28</v>
      </c>
      <c r="M37" s="6">
        <f t="shared" si="17"/>
        <v>24</v>
      </c>
    </row>
    <row r="38" spans="1:13">
      <c r="A38" s="16" t="s">
        <v>30</v>
      </c>
      <c r="B38" s="4"/>
      <c r="C38" s="5"/>
      <c r="D38" s="5"/>
      <c r="E38" s="6"/>
      <c r="F38" s="4"/>
      <c r="G38" s="5"/>
      <c r="H38" s="5"/>
      <c r="I38" s="5"/>
      <c r="J38" s="4">
        <f>SUM(B38,F38)*4</f>
        <v>0</v>
      </c>
      <c r="K38" s="5">
        <f t="shared" si="17"/>
        <v>0</v>
      </c>
      <c r="L38" s="5">
        <f t="shared" si="17"/>
        <v>0</v>
      </c>
      <c r="M38" s="6">
        <f t="shared" si="17"/>
        <v>0</v>
      </c>
    </row>
    <row r="39" spans="1:13">
      <c r="A39" s="16" t="s">
        <v>31</v>
      </c>
      <c r="B39" s="4">
        <v>1</v>
      </c>
      <c r="C39" s="5">
        <v>21</v>
      </c>
      <c r="D39" s="5"/>
      <c r="E39" s="6">
        <v>5</v>
      </c>
      <c r="F39" s="4">
        <v>2</v>
      </c>
      <c r="G39" s="5">
        <v>31</v>
      </c>
      <c r="H39" s="5">
        <v>1</v>
      </c>
      <c r="I39" s="5"/>
      <c r="J39" s="4">
        <f>SUM(B39,F39)*3</f>
        <v>9</v>
      </c>
      <c r="K39" s="5">
        <f t="shared" ref="K39:M39" si="18">SUM(C39,G39)*3</f>
        <v>156</v>
      </c>
      <c r="L39" s="5">
        <f t="shared" si="18"/>
        <v>3</v>
      </c>
      <c r="M39" s="6">
        <f t="shared" si="18"/>
        <v>15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/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0</v>
      </c>
      <c r="M40" s="6">
        <f t="shared" si="19"/>
        <v>0</v>
      </c>
    </row>
    <row r="41" spans="1:13">
      <c r="A41" s="16" t="s">
        <v>33</v>
      </c>
      <c r="B41" s="4"/>
      <c r="C41" s="5"/>
      <c r="D41" s="5"/>
      <c r="E41" s="6"/>
      <c r="F41" s="4"/>
      <c r="G41" s="5"/>
      <c r="H41" s="5"/>
      <c r="I41" s="5"/>
      <c r="J41" s="4">
        <f>SUM(B41,F41)*1</f>
        <v>0</v>
      </c>
      <c r="K41" s="5">
        <f t="shared" ref="K41:M41" si="20">SUM(C41,G41)*1</f>
        <v>0</v>
      </c>
      <c r="L41" s="5">
        <f t="shared" si="20"/>
        <v>0</v>
      </c>
      <c r="M41" s="6">
        <f t="shared" si="20"/>
        <v>0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56</v>
      </c>
      <c r="B43" s="4"/>
      <c r="C43" s="5"/>
      <c r="D43" s="5"/>
      <c r="E43" s="6"/>
      <c r="F43" s="4"/>
      <c r="G43" s="5"/>
      <c r="H43" s="5"/>
      <c r="I43" s="5"/>
      <c r="J43" s="4">
        <f>SUM(B43,F43)*6</f>
        <v>0</v>
      </c>
      <c r="K43" s="5">
        <f t="shared" ref="K43:M43" si="22">SUM(C43,G43)*6</f>
        <v>0</v>
      </c>
      <c r="L43" s="5">
        <f t="shared" si="22"/>
        <v>0</v>
      </c>
      <c r="M43" s="6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/>
      <c r="C46" s="5">
        <v>13</v>
      </c>
      <c r="D46" s="5">
        <v>3</v>
      </c>
      <c r="E46" s="6">
        <v>5</v>
      </c>
      <c r="F46" s="4">
        <v>13</v>
      </c>
      <c r="G46" s="5"/>
      <c r="H46" s="5"/>
      <c r="I46" s="5"/>
      <c r="J46" s="4">
        <f>SUM(B46,F46)*3</f>
        <v>39</v>
      </c>
      <c r="K46" s="5">
        <f t="shared" ref="K46:M46" si="23">SUM(C46,G46)*3</f>
        <v>39</v>
      </c>
      <c r="L46" s="5">
        <f t="shared" si="23"/>
        <v>9</v>
      </c>
      <c r="M46" s="6">
        <f t="shared" si="23"/>
        <v>15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445</v>
      </c>
      <c r="C48" s="5">
        <v>1948</v>
      </c>
      <c r="D48" s="5">
        <v>1415</v>
      </c>
      <c r="E48" s="6">
        <v>2177</v>
      </c>
      <c r="F48" s="4">
        <v>2375</v>
      </c>
      <c r="G48" s="5">
        <v>1164</v>
      </c>
      <c r="H48" s="5">
        <v>272</v>
      </c>
      <c r="I48" s="5">
        <v>937</v>
      </c>
      <c r="J48" s="4">
        <f>SUM(B48,F48)*6</f>
        <v>16920</v>
      </c>
      <c r="K48" s="5">
        <f t="shared" ref="K48:M51" si="25">SUM(C48,G48)*6</f>
        <v>18672</v>
      </c>
      <c r="L48" s="5">
        <f t="shared" si="25"/>
        <v>10122</v>
      </c>
      <c r="M48" s="6">
        <f t="shared" si="25"/>
        <v>18684</v>
      </c>
    </row>
    <row r="49" spans="1:13">
      <c r="A49" s="16" t="s">
        <v>39</v>
      </c>
      <c r="B49" s="4"/>
      <c r="C49" s="5"/>
      <c r="D49" s="5"/>
      <c r="E49" s="6"/>
      <c r="F49" s="4"/>
      <c r="G49" s="5"/>
      <c r="H49" s="5"/>
      <c r="I49" s="5"/>
      <c r="J49" s="4">
        <f>SUM(B49,F49)*6</f>
        <v>0</v>
      </c>
      <c r="K49" s="5">
        <f t="shared" si="25"/>
        <v>0</v>
      </c>
      <c r="L49" s="5">
        <f t="shared" si="25"/>
        <v>0</v>
      </c>
      <c r="M49" s="6">
        <f t="shared" si="25"/>
        <v>0</v>
      </c>
    </row>
    <row r="50" spans="1:13">
      <c r="A50" s="16" t="s">
        <v>40</v>
      </c>
      <c r="B50" s="4">
        <v>12</v>
      </c>
      <c r="C50" s="5">
        <v>36</v>
      </c>
      <c r="D50" s="5">
        <v>1</v>
      </c>
      <c r="E50" s="6">
        <v>12</v>
      </c>
      <c r="F50" s="4">
        <v>9</v>
      </c>
      <c r="G50" s="5">
        <v>66</v>
      </c>
      <c r="H50" s="5">
        <v>4</v>
      </c>
      <c r="I50" s="5">
        <v>3</v>
      </c>
      <c r="J50" s="4">
        <f>SUM(B50,F50)*6</f>
        <v>126</v>
      </c>
      <c r="K50" s="5">
        <f t="shared" si="25"/>
        <v>612</v>
      </c>
      <c r="L50" s="5">
        <f t="shared" si="25"/>
        <v>30</v>
      </c>
      <c r="M50" s="6">
        <f t="shared" si="25"/>
        <v>90</v>
      </c>
    </row>
    <row r="51" spans="1:13">
      <c r="A51" s="16" t="s">
        <v>41</v>
      </c>
      <c r="B51" s="4"/>
      <c r="C51" s="5">
        <v>1</v>
      </c>
      <c r="D51" s="5"/>
      <c r="E51" s="6">
        <v>9</v>
      </c>
      <c r="F51" s="4">
        <v>1</v>
      </c>
      <c r="G51" s="5"/>
      <c r="H51" s="5"/>
      <c r="I51" s="5">
        <v>1</v>
      </c>
      <c r="J51" s="4">
        <f>SUM(B51,F51)*6</f>
        <v>6</v>
      </c>
      <c r="K51" s="5">
        <f t="shared" si="25"/>
        <v>6</v>
      </c>
      <c r="L51" s="5">
        <f t="shared" si="25"/>
        <v>0</v>
      </c>
      <c r="M51" s="6">
        <f t="shared" si="25"/>
        <v>60</v>
      </c>
    </row>
    <row r="52" spans="1:13">
      <c r="A52" s="16" t="s">
        <v>57</v>
      </c>
      <c r="B52" s="4"/>
      <c r="C52" s="5"/>
      <c r="D52" s="5"/>
      <c r="E52" s="6"/>
      <c r="F52" s="4"/>
      <c r="G52" s="5"/>
      <c r="H52" s="5"/>
      <c r="I52" s="5"/>
      <c r="J52" s="4">
        <f>SUM(B52,F52)*8</f>
        <v>0</v>
      </c>
      <c r="K52" s="5">
        <f t="shared" ref="K52:M52" si="26">SUM(C52,G52)*8</f>
        <v>0</v>
      </c>
      <c r="L52" s="5">
        <f t="shared" si="26"/>
        <v>0</v>
      </c>
      <c r="M52" s="6">
        <f t="shared" si="26"/>
        <v>0</v>
      </c>
    </row>
    <row r="53" spans="1:13">
      <c r="A53" s="16"/>
      <c r="B53" s="4"/>
      <c r="C53" s="5"/>
      <c r="D53" s="5"/>
      <c r="E53" s="6"/>
      <c r="F53" s="4"/>
      <c r="G53" s="5"/>
      <c r="H53" s="5"/>
      <c r="I53" s="5"/>
      <c r="J53" s="4"/>
      <c r="K53" s="5"/>
      <c r="L53" s="5"/>
      <c r="M53" s="6"/>
    </row>
    <row r="54" spans="1:13">
      <c r="A54" s="19" t="s">
        <v>42</v>
      </c>
      <c r="B54" s="10"/>
      <c r="C54" s="11"/>
      <c r="D54" s="11"/>
      <c r="E54" s="12"/>
      <c r="F54" s="10"/>
      <c r="G54" s="11"/>
      <c r="H54" s="11"/>
      <c r="I54" s="11"/>
      <c r="J54" s="10"/>
      <c r="K54" s="11"/>
      <c r="L54" s="11"/>
      <c r="M54" s="12"/>
    </row>
    <row r="55" spans="1:13">
      <c r="A55" s="16" t="s">
        <v>43</v>
      </c>
      <c r="B55" s="4"/>
      <c r="C55" s="5"/>
      <c r="D55" s="5"/>
      <c r="E55" s="6"/>
      <c r="F55" s="4"/>
      <c r="G55" s="5"/>
      <c r="H55" s="5"/>
      <c r="I55" s="5"/>
      <c r="J55" s="4">
        <f>SUM(B55,F55)*6</f>
        <v>0</v>
      </c>
      <c r="K55" s="5">
        <f t="shared" ref="K55:M56" si="27">SUM(C55,G55)*6</f>
        <v>0</v>
      </c>
      <c r="L55" s="5">
        <f t="shared" si="27"/>
        <v>0</v>
      </c>
      <c r="M55" s="6">
        <f t="shared" si="27"/>
        <v>0</v>
      </c>
    </row>
    <row r="56" spans="1:13">
      <c r="A56" s="16" t="s">
        <v>44</v>
      </c>
      <c r="B56" s="4"/>
      <c r="C56" s="5"/>
      <c r="D56" s="5"/>
      <c r="E56" s="6"/>
      <c r="F56" s="4"/>
      <c r="G56" s="5"/>
      <c r="H56" s="5"/>
      <c r="I56" s="5"/>
      <c r="J56" s="4">
        <f>SUM(B56,F56)*6</f>
        <v>0</v>
      </c>
      <c r="K56" s="5">
        <f t="shared" si="27"/>
        <v>0</v>
      </c>
      <c r="L56" s="5">
        <f t="shared" si="27"/>
        <v>0</v>
      </c>
      <c r="M56" s="6">
        <f t="shared" si="27"/>
        <v>0</v>
      </c>
    </row>
    <row r="57" spans="1:13">
      <c r="A57" s="16" t="s">
        <v>45</v>
      </c>
      <c r="B57" s="4"/>
      <c r="C57" s="5">
        <v>2</v>
      </c>
      <c r="D57" s="5"/>
      <c r="E57" s="6"/>
      <c r="F57" s="4"/>
      <c r="G57" s="5">
        <v>4</v>
      </c>
      <c r="H57" s="5"/>
      <c r="I57" s="5"/>
      <c r="J57" s="4">
        <f>SUM(B57,F57)*8</f>
        <v>0</v>
      </c>
      <c r="K57" s="5">
        <f t="shared" ref="K57:M57" si="28">SUM(C57,G57)*8</f>
        <v>48</v>
      </c>
      <c r="L57" s="5">
        <f t="shared" si="28"/>
        <v>0</v>
      </c>
      <c r="M57" s="6">
        <f t="shared" si="28"/>
        <v>0</v>
      </c>
    </row>
    <row r="58" spans="1:13">
      <c r="A58" s="16" t="s">
        <v>46</v>
      </c>
      <c r="B58" s="4"/>
      <c r="C58" s="5"/>
      <c r="D58" s="5"/>
      <c r="E58" s="6"/>
      <c r="F58" s="4"/>
      <c r="G58" s="5"/>
      <c r="H58" s="5"/>
      <c r="I58" s="5"/>
      <c r="J58" s="4">
        <f>SUM(B58,F58)*4</f>
        <v>0</v>
      </c>
      <c r="K58" s="5">
        <f>SUM(C58,G58)*4</f>
        <v>0</v>
      </c>
      <c r="L58" s="5">
        <f t="shared" ref="L58:M58" si="29">SUM(D58,H58)*4</f>
        <v>0</v>
      </c>
      <c r="M58" s="6">
        <f t="shared" si="29"/>
        <v>0</v>
      </c>
    </row>
    <row r="59" spans="1:13">
      <c r="A59" s="16" t="s">
        <v>47</v>
      </c>
      <c r="B59" s="4">
        <v>85</v>
      </c>
      <c r="C59" s="5">
        <v>1311</v>
      </c>
      <c r="D59" s="5">
        <v>34</v>
      </c>
      <c r="E59" s="6">
        <v>453</v>
      </c>
      <c r="F59" s="4">
        <v>86</v>
      </c>
      <c r="G59" s="5">
        <v>818</v>
      </c>
      <c r="H59" s="5">
        <v>104</v>
      </c>
      <c r="I59" s="5">
        <v>60</v>
      </c>
      <c r="J59" s="4">
        <f>SUM(B59,F59)*8</f>
        <v>1368</v>
      </c>
      <c r="K59" s="5">
        <f t="shared" ref="K59:M59" si="30">SUM(C59,G59)*8</f>
        <v>17032</v>
      </c>
      <c r="L59" s="5">
        <f t="shared" si="30"/>
        <v>1104</v>
      </c>
      <c r="M59" s="6">
        <f t="shared" si="30"/>
        <v>4104</v>
      </c>
    </row>
    <row r="60" spans="1:13">
      <c r="A60" s="16" t="s">
        <v>48</v>
      </c>
      <c r="B60" s="4"/>
      <c r="C60" s="5"/>
      <c r="D60" s="5"/>
      <c r="E60" s="6"/>
      <c r="F60" s="4"/>
      <c r="G60" s="5"/>
      <c r="H60" s="5"/>
      <c r="I60" s="5"/>
      <c r="J60" s="4">
        <f>SUM(B60,F60)*7</f>
        <v>0</v>
      </c>
      <c r="K60" s="5">
        <f t="shared" ref="K60:M61" si="31">SUM(C60,G60)*7</f>
        <v>0</v>
      </c>
      <c r="L60" s="5">
        <f t="shared" si="31"/>
        <v>0</v>
      </c>
      <c r="M60" s="6">
        <f t="shared" si="31"/>
        <v>0</v>
      </c>
    </row>
    <row r="61" spans="1:13">
      <c r="A61" s="16" t="s">
        <v>98</v>
      </c>
      <c r="B61" s="4">
        <v>1</v>
      </c>
      <c r="C61" s="5"/>
      <c r="D61" s="5"/>
      <c r="E61" s="6"/>
      <c r="F61" s="4"/>
      <c r="G61" s="5"/>
      <c r="H61" s="5"/>
      <c r="I61" s="5"/>
      <c r="J61" s="4">
        <f>SUM(B61,F61)*7</f>
        <v>7</v>
      </c>
      <c r="K61" s="5">
        <f t="shared" si="31"/>
        <v>0</v>
      </c>
      <c r="L61" s="5">
        <f t="shared" si="31"/>
        <v>0</v>
      </c>
      <c r="M61" s="6">
        <f t="shared" si="31"/>
        <v>0</v>
      </c>
    </row>
    <row r="62" spans="1:13">
      <c r="A62" s="16" t="s">
        <v>50</v>
      </c>
      <c r="B62" s="4"/>
      <c r="C62" s="5"/>
      <c r="D62" s="5"/>
      <c r="E62" s="6"/>
      <c r="F62" s="4"/>
      <c r="G62" s="5"/>
      <c r="H62" s="5"/>
      <c r="I62" s="5"/>
      <c r="J62" s="4">
        <f>SUM(B62,F62)*8</f>
        <v>0</v>
      </c>
      <c r="K62" s="5">
        <f t="shared" ref="K62:M62" si="32">SUM(C62,G62)*8</f>
        <v>0</v>
      </c>
      <c r="L62" s="5">
        <f t="shared" si="32"/>
        <v>0</v>
      </c>
      <c r="M62" s="6">
        <f t="shared" si="32"/>
        <v>0</v>
      </c>
    </row>
    <row r="63" spans="1:13">
      <c r="A63" s="16" t="s">
        <v>70</v>
      </c>
      <c r="B63" s="4"/>
      <c r="C63" s="5"/>
      <c r="D63" s="5"/>
      <c r="E63" s="6"/>
      <c r="F63" s="4"/>
      <c r="G63" s="5"/>
      <c r="H63" s="5"/>
      <c r="I63" s="5"/>
      <c r="J63" s="4">
        <f>SUM(B63,F63)*5</f>
        <v>0</v>
      </c>
      <c r="K63" s="5">
        <f t="shared" ref="K63:M63" si="33">SUM(C63,G63)*5</f>
        <v>0</v>
      </c>
      <c r="L63" s="5">
        <f t="shared" si="33"/>
        <v>0</v>
      </c>
      <c r="M63" s="6">
        <f t="shared" si="33"/>
        <v>0</v>
      </c>
    </row>
    <row r="64" spans="1:13">
      <c r="A64" s="16" t="s">
        <v>103</v>
      </c>
      <c r="B64" s="4"/>
      <c r="C64" s="5"/>
      <c r="D64" s="5"/>
      <c r="E64" s="6"/>
      <c r="F64" s="4"/>
      <c r="G64" s="5"/>
      <c r="H64" s="5"/>
      <c r="I64" s="5"/>
      <c r="J64" s="4">
        <f>SUM(B64,F64)*8</f>
        <v>0</v>
      </c>
      <c r="K64" s="5">
        <f t="shared" ref="K64:M64" si="34">SUM(C64,G64)*8</f>
        <v>0</v>
      </c>
      <c r="L64" s="5">
        <f t="shared" si="34"/>
        <v>0</v>
      </c>
      <c r="M64" s="6">
        <f t="shared" si="34"/>
        <v>0</v>
      </c>
    </row>
    <row r="65" spans="1:13">
      <c r="A65" s="16" t="s">
        <v>69</v>
      </c>
      <c r="B65" s="4"/>
      <c r="C65" s="5"/>
      <c r="D65" s="5"/>
      <c r="E65" s="6"/>
      <c r="F65" s="4"/>
      <c r="G65" s="5"/>
      <c r="H65" s="5"/>
      <c r="I65" s="5"/>
      <c r="J65" s="4">
        <f>SUM(B65,F65)*6</f>
        <v>0</v>
      </c>
      <c r="K65" s="5">
        <f t="shared" ref="K65:M67" si="35">SUM(C65,G65)*6</f>
        <v>0</v>
      </c>
      <c r="L65" s="5">
        <f t="shared" si="35"/>
        <v>0</v>
      </c>
      <c r="M65" s="6">
        <f t="shared" si="35"/>
        <v>0</v>
      </c>
    </row>
    <row r="66" spans="1:13">
      <c r="A66" s="16" t="s">
        <v>105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si="35"/>
        <v>0</v>
      </c>
      <c r="L66" s="5">
        <f t="shared" si="35"/>
        <v>0</v>
      </c>
      <c r="M66" s="6">
        <f t="shared" si="35"/>
        <v>0</v>
      </c>
    </row>
    <row r="67" spans="1:13">
      <c r="A67" s="41" t="s">
        <v>84</v>
      </c>
      <c r="B67" s="4"/>
      <c r="C67" s="5"/>
      <c r="D67" s="5"/>
      <c r="E67" s="6"/>
      <c r="F67" s="4"/>
      <c r="G67" s="5"/>
      <c r="H67" s="5"/>
      <c r="I67" s="5"/>
      <c r="J67" s="4">
        <f>SUM(B67,F67)*6</f>
        <v>0</v>
      </c>
      <c r="K67" s="5">
        <f t="shared" si="35"/>
        <v>0</v>
      </c>
      <c r="L67" s="5">
        <f t="shared" si="35"/>
        <v>0</v>
      </c>
      <c r="M67" s="6">
        <f t="shared" si="35"/>
        <v>0</v>
      </c>
    </row>
    <row r="68" spans="1:13">
      <c r="A68" s="41" t="s">
        <v>90</v>
      </c>
      <c r="B68" s="4"/>
      <c r="C68" s="5"/>
      <c r="D68" s="5"/>
      <c r="E68" s="6"/>
      <c r="F68" s="4"/>
      <c r="G68" s="5"/>
      <c r="H68" s="5"/>
      <c r="I68" s="5"/>
      <c r="J68" s="4">
        <f>SUM(B68,F68)*8</f>
        <v>0</v>
      </c>
      <c r="K68" s="5">
        <f t="shared" ref="K68:M68" si="36">SUM(C68,G68)*8</f>
        <v>0</v>
      </c>
      <c r="L68" s="5">
        <f t="shared" si="36"/>
        <v>0</v>
      </c>
      <c r="M68" s="6">
        <f t="shared" si="36"/>
        <v>0</v>
      </c>
    </row>
    <row r="69" spans="1:13">
      <c r="A69" s="41" t="s">
        <v>102</v>
      </c>
      <c r="B69" s="4">
        <v>1</v>
      </c>
      <c r="C69" s="5">
        <v>4</v>
      </c>
      <c r="D69" s="5"/>
      <c r="E69" s="6">
        <v>3</v>
      </c>
      <c r="F69" s="4">
        <v>2</v>
      </c>
      <c r="G69" s="5">
        <v>4</v>
      </c>
      <c r="H69" s="5">
        <v>1</v>
      </c>
      <c r="I69" s="5">
        <v>1</v>
      </c>
      <c r="J69" s="4">
        <f>SUM(B69,F69)*6</f>
        <v>18</v>
      </c>
      <c r="K69" s="5">
        <f t="shared" ref="K69:M69" si="37">SUM(C69,G69)*6</f>
        <v>48</v>
      </c>
      <c r="L69" s="5">
        <f t="shared" si="37"/>
        <v>6</v>
      </c>
      <c r="M69" s="6">
        <f t="shared" si="37"/>
        <v>24</v>
      </c>
    </row>
    <row r="70" spans="1:13">
      <c r="A70" s="41" t="s">
        <v>101</v>
      </c>
      <c r="B70" s="4"/>
      <c r="C70" s="5"/>
      <c r="D70" s="5"/>
      <c r="E70" s="6"/>
      <c r="F70" s="4"/>
      <c r="G70" s="5"/>
      <c r="H70" s="5"/>
      <c r="I70" s="5"/>
      <c r="J70" s="4">
        <f>SUM(B70,F70)*8</f>
        <v>0</v>
      </c>
      <c r="K70" s="5">
        <f t="shared" ref="K70:M71" si="38">SUM(C70,G70)*8</f>
        <v>0</v>
      </c>
      <c r="L70" s="5">
        <f t="shared" si="38"/>
        <v>0</v>
      </c>
      <c r="M70" s="6">
        <f t="shared" si="38"/>
        <v>0</v>
      </c>
    </row>
    <row r="71" spans="1:13">
      <c r="A71" s="41" t="s">
        <v>99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>SUM(C71,G71)*8</f>
        <v>0</v>
      </c>
      <c r="L71" s="5">
        <f t="shared" si="38"/>
        <v>0</v>
      </c>
      <c r="M71" s="6">
        <f t="shared" si="38"/>
        <v>0</v>
      </c>
    </row>
    <row r="72" spans="1:13">
      <c r="A72" s="16"/>
      <c r="B72" s="4"/>
      <c r="C72" s="5"/>
      <c r="D72" s="5"/>
      <c r="E72" s="6"/>
      <c r="F72" s="4"/>
      <c r="G72" s="5"/>
      <c r="H72" s="5"/>
      <c r="I72" s="5"/>
      <c r="J72" s="4"/>
      <c r="K72" s="5"/>
      <c r="L72" s="5"/>
      <c r="M72" s="6"/>
    </row>
    <row r="73" spans="1:13">
      <c r="A73" s="19" t="s">
        <v>55</v>
      </c>
      <c r="B73" s="10"/>
      <c r="C73" s="11"/>
      <c r="D73" s="11"/>
      <c r="E73" s="12"/>
      <c r="F73" s="10"/>
      <c r="G73" s="11"/>
      <c r="H73" s="11"/>
      <c r="I73" s="11"/>
      <c r="J73" s="10"/>
      <c r="K73" s="11"/>
      <c r="L73" s="11"/>
      <c r="M73" s="12"/>
    </row>
    <row r="74" spans="1:13">
      <c r="A74" s="16" t="s">
        <v>51</v>
      </c>
      <c r="B74" s="4"/>
      <c r="C74" s="5"/>
      <c r="D74" s="5"/>
      <c r="E74" s="6"/>
      <c r="F74" s="4"/>
      <c r="G74" s="5"/>
      <c r="H74" s="5"/>
      <c r="I74" s="5"/>
      <c r="J74" s="4"/>
      <c r="K74" s="5"/>
      <c r="L74" s="5"/>
      <c r="M74" s="6"/>
    </row>
    <row r="75" spans="1:13">
      <c r="A75" s="16" t="s">
        <v>53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54</v>
      </c>
      <c r="B76" s="4"/>
      <c r="C76" s="5"/>
      <c r="D76" s="5"/>
      <c r="E76" s="6"/>
      <c r="F76" s="4"/>
      <c r="G76" s="5"/>
      <c r="H76" s="5"/>
      <c r="I76" s="5"/>
      <c r="J76" s="4"/>
      <c r="K76" s="5"/>
      <c r="L76" s="5"/>
      <c r="M76" s="6"/>
    </row>
    <row r="77" spans="1:13">
      <c r="A77" s="16"/>
      <c r="B77" s="4"/>
      <c r="C77" s="5"/>
      <c r="D77" s="5"/>
      <c r="E77" s="6"/>
      <c r="F77" s="4"/>
      <c r="G77" s="5"/>
      <c r="H77" s="5"/>
      <c r="I77" s="5"/>
      <c r="J77" s="4"/>
      <c r="K77" s="5"/>
      <c r="L77" s="5"/>
      <c r="M77" s="6"/>
    </row>
    <row r="78" spans="1:13">
      <c r="A78" s="16"/>
      <c r="B78" s="4"/>
      <c r="C78" s="5"/>
      <c r="D78" s="5"/>
      <c r="E78" s="6"/>
      <c r="F78" s="4"/>
      <c r="G78" s="5"/>
      <c r="H78" s="5"/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7"/>
      <c r="K79" s="8"/>
      <c r="L79" s="8"/>
      <c r="M79" s="9"/>
    </row>
    <row r="80" spans="1:13">
      <c r="A80" s="18" t="s">
        <v>52</v>
      </c>
      <c r="B80" s="34">
        <f>SUM(B2:B72)</f>
        <v>569</v>
      </c>
      <c r="C80" s="35">
        <f t="shared" ref="C80:M80" si="39">SUM(C2:C72)</f>
        <v>3403</v>
      </c>
      <c r="D80" s="35">
        <f t="shared" si="39"/>
        <v>1462</v>
      </c>
      <c r="E80" s="36">
        <f t="shared" si="39"/>
        <v>2688</v>
      </c>
      <c r="F80" s="37">
        <f>SUM(F2:F72)</f>
        <v>2556</v>
      </c>
      <c r="G80" s="20">
        <f t="shared" si="39"/>
        <v>2104</v>
      </c>
      <c r="H80" s="20">
        <f t="shared" si="39"/>
        <v>389</v>
      </c>
      <c r="I80" s="21">
        <f t="shared" si="39"/>
        <v>1004</v>
      </c>
      <c r="J80" s="38">
        <f>SUM(J2:J72)</f>
        <v>18866</v>
      </c>
      <c r="K80" s="38">
        <f t="shared" si="39"/>
        <v>36948</v>
      </c>
      <c r="L80" s="38">
        <f t="shared" si="39"/>
        <v>11337</v>
      </c>
      <c r="M80" s="39">
        <f t="shared" si="39"/>
        <v>23115</v>
      </c>
    </row>
    <row r="81" spans="1:13">
      <c r="A81" s="40" t="s">
        <v>95</v>
      </c>
      <c r="B81" s="23">
        <f>SUM(B80,F80)</f>
        <v>3125</v>
      </c>
      <c r="C81" s="24">
        <f t="shared" ref="C81:D81" si="40">SUM(C80,G80)</f>
        <v>5507</v>
      </c>
      <c r="D81" s="24">
        <f t="shared" si="40"/>
        <v>1851</v>
      </c>
      <c r="E81" s="25">
        <f>SUM(E80,I80)</f>
        <v>3692</v>
      </c>
    </row>
    <row r="82" spans="1:13">
      <c r="I82" s="33" t="s">
        <v>92</v>
      </c>
      <c r="J82" s="43">
        <f>J80/B81</f>
        <v>6.0371199999999998</v>
      </c>
      <c r="K82" s="43">
        <f>K80/C81</f>
        <v>6.7092790993281275</v>
      </c>
      <c r="L82" s="43">
        <f t="shared" ref="L82:M82" si="41">L80/D81</f>
        <v>6.1247974068071311</v>
      </c>
      <c r="M82" s="43">
        <f t="shared" si="41"/>
        <v>6.2608342361863487</v>
      </c>
    </row>
    <row r="83" spans="1:13">
      <c r="I83" s="33" t="s">
        <v>93</v>
      </c>
      <c r="J83" s="45">
        <f>AVERAGE(J82:M82)</f>
        <v>6.2830076855804009</v>
      </c>
      <c r="K83" s="43"/>
      <c r="L83" s="43"/>
      <c r="M83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Ruler="0" workbookViewId="0">
      <selection activeCell="M83" sqref="M83"/>
    </sheetView>
  </sheetViews>
  <sheetFormatPr baseColWidth="10" defaultRowHeight="15" x14ac:dyDescent="0"/>
  <cols>
    <col min="1" max="1" width="38.83203125" customWidth="1"/>
  </cols>
  <sheetData>
    <row r="1" spans="1:13">
      <c r="A1" s="18" t="s">
        <v>1</v>
      </c>
      <c r="B1" s="27" t="s">
        <v>59</v>
      </c>
      <c r="C1" s="28" t="s">
        <v>61</v>
      </c>
      <c r="D1" s="28" t="s">
        <v>63</v>
      </c>
      <c r="E1" s="29" t="s">
        <v>65</v>
      </c>
      <c r="F1" s="2" t="s">
        <v>60</v>
      </c>
      <c r="G1" s="2" t="s">
        <v>62</v>
      </c>
      <c r="H1" s="2" t="s">
        <v>64</v>
      </c>
      <c r="I1" s="3" t="s">
        <v>66</v>
      </c>
      <c r="J1" s="30" t="s">
        <v>79</v>
      </c>
      <c r="K1" s="31" t="s">
        <v>80</v>
      </c>
      <c r="L1" s="31" t="s">
        <v>81</v>
      </c>
      <c r="M1" s="32" t="s">
        <v>82</v>
      </c>
    </row>
    <row r="2" spans="1:13">
      <c r="A2" s="19" t="s">
        <v>2</v>
      </c>
      <c r="B2" s="13"/>
      <c r="C2" s="14"/>
      <c r="D2" s="14"/>
      <c r="E2" s="15"/>
      <c r="F2" s="13"/>
      <c r="G2" s="14"/>
      <c r="H2" s="14"/>
      <c r="I2" s="14"/>
      <c r="J2" s="13"/>
      <c r="K2" s="14"/>
      <c r="L2" s="14"/>
      <c r="M2" s="15"/>
    </row>
    <row r="3" spans="1:13">
      <c r="A3" s="16" t="s">
        <v>3</v>
      </c>
      <c r="B3" s="4"/>
      <c r="C3" s="5"/>
      <c r="D3" s="5"/>
      <c r="E3" s="6"/>
      <c r="F3" s="4"/>
      <c r="G3" s="5"/>
      <c r="H3" s="5"/>
      <c r="I3" s="5"/>
      <c r="J3" s="4">
        <f>SUM(B3,F3)*3</f>
        <v>0</v>
      </c>
      <c r="K3" s="5">
        <f t="shared" ref="K3:M3" si="0">SUM(C3,G3)*3</f>
        <v>0</v>
      </c>
      <c r="L3" s="5">
        <f t="shared" si="0"/>
        <v>0</v>
      </c>
      <c r="M3" s="6">
        <f t="shared" si="0"/>
        <v>0</v>
      </c>
    </row>
    <row r="4" spans="1:13">
      <c r="A4" s="16" t="s">
        <v>4</v>
      </c>
      <c r="B4" s="4"/>
      <c r="C4" s="5"/>
      <c r="D4" s="5"/>
      <c r="E4" s="6"/>
      <c r="F4" s="4"/>
      <c r="G4" s="5"/>
      <c r="H4" s="5"/>
      <c r="I4" s="5"/>
      <c r="J4" s="4">
        <f>SUM(B4,F4)*2</f>
        <v>0</v>
      </c>
      <c r="K4" s="5">
        <f t="shared" ref="K4:L4" si="1">SUM(C4,G4)*2</f>
        <v>0</v>
      </c>
      <c r="L4" s="5">
        <f t="shared" si="1"/>
        <v>0</v>
      </c>
      <c r="M4" s="6">
        <f>SUM(E4,I4)*2</f>
        <v>0</v>
      </c>
    </row>
    <row r="5" spans="1:13">
      <c r="A5" s="16" t="s">
        <v>5</v>
      </c>
      <c r="B5" s="4"/>
      <c r="C5" s="5">
        <v>9</v>
      </c>
      <c r="D5" s="5">
        <v>5</v>
      </c>
      <c r="E5" s="6"/>
      <c r="F5" s="4">
        <v>2</v>
      </c>
      <c r="G5" s="5">
        <v>12</v>
      </c>
      <c r="H5" s="5">
        <v>1</v>
      </c>
      <c r="I5" s="5">
        <v>160</v>
      </c>
      <c r="J5" s="4">
        <f>SUM(B5,F5)*5</f>
        <v>10</v>
      </c>
      <c r="K5" s="5">
        <f t="shared" ref="K5:M5" si="2">SUM(C5,G5)*5</f>
        <v>105</v>
      </c>
      <c r="L5" s="5">
        <f t="shared" si="2"/>
        <v>30</v>
      </c>
      <c r="M5" s="6">
        <f t="shared" si="2"/>
        <v>800</v>
      </c>
    </row>
    <row r="6" spans="1:13">
      <c r="A6" s="16" t="s">
        <v>6</v>
      </c>
      <c r="B6" s="4"/>
      <c r="C6" s="5"/>
      <c r="D6" s="5"/>
      <c r="E6" s="6"/>
      <c r="F6" s="4"/>
      <c r="G6" s="5"/>
      <c r="H6" s="5"/>
      <c r="I6" s="5"/>
      <c r="J6" s="4">
        <f>SUM(B6,F6)*3</f>
        <v>0</v>
      </c>
      <c r="K6" s="5">
        <f t="shared" ref="K6:M6" si="3">SUM(C6,G6)*3</f>
        <v>0</v>
      </c>
      <c r="L6" s="5">
        <f t="shared" si="3"/>
        <v>0</v>
      </c>
      <c r="M6" s="6">
        <f t="shared" si="3"/>
        <v>0</v>
      </c>
    </row>
    <row r="7" spans="1:13">
      <c r="A7" s="16" t="s">
        <v>7</v>
      </c>
      <c r="B7" s="4"/>
      <c r="C7" s="5"/>
      <c r="D7" s="5"/>
      <c r="E7" s="6"/>
      <c r="F7" s="4"/>
      <c r="G7" s="5"/>
      <c r="H7" s="5"/>
      <c r="I7" s="5"/>
      <c r="J7" s="4">
        <f>SUM(B7,F7)*1</f>
        <v>0</v>
      </c>
      <c r="K7" s="5">
        <f t="shared" ref="K7:M7" si="4">SUM(C7,G7)*1</f>
        <v>0</v>
      </c>
      <c r="L7" s="5">
        <f t="shared" si="4"/>
        <v>0</v>
      </c>
      <c r="M7" s="6">
        <f t="shared" si="4"/>
        <v>0</v>
      </c>
    </row>
    <row r="8" spans="1:13">
      <c r="A8" s="16" t="s">
        <v>8</v>
      </c>
      <c r="B8" s="4"/>
      <c r="C8" s="5"/>
      <c r="D8" s="5"/>
      <c r="E8" s="6"/>
      <c r="F8" s="4"/>
      <c r="G8" s="5"/>
      <c r="H8" s="5"/>
      <c r="I8" s="5"/>
      <c r="J8" s="4">
        <f>SUM(B8,F8)*4</f>
        <v>0</v>
      </c>
      <c r="K8" s="5">
        <f t="shared" ref="K8:M8" si="5">SUM(C8,G8)*4</f>
        <v>0</v>
      </c>
      <c r="L8" s="5">
        <f t="shared" si="5"/>
        <v>0</v>
      </c>
      <c r="M8" s="6">
        <f t="shared" si="5"/>
        <v>0</v>
      </c>
    </row>
    <row r="9" spans="1:13">
      <c r="A9" s="16" t="s">
        <v>9</v>
      </c>
      <c r="B9" s="4"/>
      <c r="C9" s="5"/>
      <c r="D9" s="5"/>
      <c r="E9" s="6"/>
      <c r="F9" s="4"/>
      <c r="G9" s="5"/>
      <c r="H9" s="5"/>
      <c r="I9" s="5"/>
      <c r="J9" s="4">
        <f>SUM(B9,F9)*6</f>
        <v>0</v>
      </c>
      <c r="K9" s="5">
        <f t="shared" ref="K9:M9" si="6">SUM(C9,G9)*6</f>
        <v>0</v>
      </c>
      <c r="L9" s="5">
        <f t="shared" si="6"/>
        <v>0</v>
      </c>
      <c r="M9" s="6">
        <f t="shared" si="6"/>
        <v>0</v>
      </c>
    </row>
    <row r="10" spans="1:13">
      <c r="A10" s="16" t="s">
        <v>10</v>
      </c>
      <c r="B10" s="4"/>
      <c r="C10" s="5"/>
      <c r="D10" s="5"/>
      <c r="E10" s="6"/>
      <c r="F10" s="4"/>
      <c r="G10" s="5"/>
      <c r="H10" s="5"/>
      <c r="I10" s="5"/>
      <c r="J10" s="4">
        <f>SUM(B10,F10)*3</f>
        <v>0</v>
      </c>
      <c r="K10" s="5">
        <f t="shared" ref="K10:M10" si="7">SUM(C10,G10)*3</f>
        <v>0</v>
      </c>
      <c r="L10" s="5">
        <f t="shared" si="7"/>
        <v>0</v>
      </c>
      <c r="M10" s="6">
        <f t="shared" si="7"/>
        <v>0</v>
      </c>
    </row>
    <row r="11" spans="1:13">
      <c r="A11" s="16"/>
      <c r="B11" s="4"/>
      <c r="C11" s="5"/>
      <c r="D11" s="5"/>
      <c r="E11" s="6"/>
      <c r="F11" s="4"/>
      <c r="G11" s="5"/>
      <c r="H11" s="5"/>
      <c r="I11" s="5"/>
      <c r="J11" s="4"/>
      <c r="K11" s="5"/>
      <c r="L11" s="5"/>
      <c r="M11" s="6"/>
    </row>
    <row r="12" spans="1:13">
      <c r="A12" s="19" t="s">
        <v>91</v>
      </c>
      <c r="B12" s="10"/>
      <c r="C12" s="11"/>
      <c r="D12" s="11"/>
      <c r="E12" s="12"/>
      <c r="F12" s="10"/>
      <c r="G12" s="11"/>
      <c r="H12" s="11"/>
      <c r="I12" s="11"/>
      <c r="J12" s="10"/>
      <c r="K12" s="11"/>
      <c r="L12" s="11"/>
      <c r="M12" s="12"/>
    </row>
    <row r="13" spans="1:13">
      <c r="A13" s="16" t="s">
        <v>11</v>
      </c>
      <c r="B13" s="4"/>
      <c r="C13" s="5"/>
      <c r="D13" s="5"/>
      <c r="E13" s="6"/>
      <c r="F13" s="4"/>
      <c r="G13" s="5"/>
      <c r="H13" s="5"/>
      <c r="I13" s="5"/>
      <c r="J13" s="4">
        <f>SUM(B13,F13)*7</f>
        <v>0</v>
      </c>
      <c r="K13" s="5">
        <f t="shared" ref="K13:M13" si="8">SUM(C13,G13)*7</f>
        <v>0</v>
      </c>
      <c r="L13" s="5">
        <f t="shared" si="8"/>
        <v>0</v>
      </c>
      <c r="M13" s="6">
        <f t="shared" si="8"/>
        <v>0</v>
      </c>
    </row>
    <row r="14" spans="1:13">
      <c r="A14" s="16" t="s">
        <v>12</v>
      </c>
      <c r="B14" s="4"/>
      <c r="C14" s="5"/>
      <c r="D14" s="5"/>
      <c r="E14" s="6"/>
      <c r="F14" s="4"/>
      <c r="G14" s="5"/>
      <c r="H14" s="5">
        <v>1</v>
      </c>
      <c r="I14" s="5"/>
      <c r="J14" s="4">
        <f>SUM(B14,F14)*4</f>
        <v>0</v>
      </c>
      <c r="K14" s="5">
        <f t="shared" ref="K14:M14" si="9">SUM(C14,G14)*4</f>
        <v>0</v>
      </c>
      <c r="L14" s="5">
        <f t="shared" si="9"/>
        <v>4</v>
      </c>
      <c r="M14" s="6">
        <f t="shared" si="9"/>
        <v>0</v>
      </c>
    </row>
    <row r="15" spans="1:13">
      <c r="A15" s="16"/>
      <c r="B15" s="4"/>
      <c r="C15" s="5"/>
      <c r="D15" s="5"/>
      <c r="E15" s="6"/>
      <c r="F15" s="4"/>
      <c r="G15" s="5"/>
      <c r="H15" s="5"/>
      <c r="I15" s="5"/>
      <c r="J15" s="4"/>
      <c r="K15" s="5"/>
      <c r="L15" s="5"/>
      <c r="M15" s="6"/>
    </row>
    <row r="16" spans="1:13">
      <c r="A16" s="19" t="s">
        <v>13</v>
      </c>
      <c r="B16" s="10"/>
      <c r="C16" s="11"/>
      <c r="D16" s="11"/>
      <c r="E16" s="12"/>
      <c r="F16" s="10"/>
      <c r="G16" s="11"/>
      <c r="H16" s="11"/>
      <c r="I16" s="11"/>
      <c r="J16" s="10"/>
      <c r="K16" s="11"/>
      <c r="L16" s="11"/>
      <c r="M16" s="12"/>
    </row>
    <row r="17" spans="1:13">
      <c r="A17" s="16" t="s">
        <v>14</v>
      </c>
      <c r="B17" s="4"/>
      <c r="C17" s="5"/>
      <c r="D17" s="5"/>
      <c r="E17" s="6"/>
      <c r="F17" s="4"/>
      <c r="G17" s="5"/>
      <c r="H17" s="5"/>
      <c r="I17" s="5"/>
      <c r="J17" s="4">
        <f>SUM(B17,F17)*2</f>
        <v>0</v>
      </c>
      <c r="K17" s="5">
        <f t="shared" ref="K17:M21" si="10">SUM(C17,G17)*2</f>
        <v>0</v>
      </c>
      <c r="L17" s="5">
        <f t="shared" si="10"/>
        <v>0</v>
      </c>
      <c r="M17" s="6">
        <f t="shared" si="10"/>
        <v>0</v>
      </c>
    </row>
    <row r="18" spans="1:13">
      <c r="A18" s="16" t="s">
        <v>15</v>
      </c>
      <c r="B18" s="4"/>
      <c r="C18" s="5"/>
      <c r="D18" s="5"/>
      <c r="E18" s="6"/>
      <c r="F18" s="4"/>
      <c r="G18" s="5"/>
      <c r="H18" s="5"/>
      <c r="I18" s="5"/>
      <c r="J18" s="4">
        <f>SUM(B18,F18)*2</f>
        <v>0</v>
      </c>
      <c r="K18" s="5">
        <f t="shared" si="10"/>
        <v>0</v>
      </c>
      <c r="L18" s="5">
        <f t="shared" si="10"/>
        <v>0</v>
      </c>
      <c r="M18" s="6">
        <f t="shared" si="10"/>
        <v>0</v>
      </c>
    </row>
    <row r="19" spans="1:13">
      <c r="A19" s="16" t="s">
        <v>16</v>
      </c>
      <c r="B19" s="4"/>
      <c r="C19" s="5"/>
      <c r="D19" s="5"/>
      <c r="E19" s="6"/>
      <c r="F19" s="4"/>
      <c r="G19" s="5"/>
      <c r="H19" s="5"/>
      <c r="I19" s="5"/>
      <c r="J19" s="4">
        <f>SUM(B19,F19)*2</f>
        <v>0</v>
      </c>
      <c r="K19" s="5">
        <f t="shared" si="10"/>
        <v>0</v>
      </c>
      <c r="L19" s="5">
        <f t="shared" si="10"/>
        <v>0</v>
      </c>
      <c r="M19" s="6">
        <f t="shared" si="10"/>
        <v>0</v>
      </c>
    </row>
    <row r="20" spans="1:13">
      <c r="A20" s="16" t="s">
        <v>17</v>
      </c>
      <c r="B20" s="4"/>
      <c r="C20" s="5"/>
      <c r="D20" s="5"/>
      <c r="E20" s="6"/>
      <c r="F20" s="4"/>
      <c r="G20" s="5"/>
      <c r="H20" s="5"/>
      <c r="I20" s="5">
        <v>1</v>
      </c>
      <c r="J20" s="4">
        <f>SUM(B20,F20)*2</f>
        <v>0</v>
      </c>
      <c r="K20" s="5">
        <f t="shared" si="10"/>
        <v>0</v>
      </c>
      <c r="L20" s="5">
        <f t="shared" si="10"/>
        <v>0</v>
      </c>
      <c r="M20" s="6">
        <f t="shared" si="10"/>
        <v>2</v>
      </c>
    </row>
    <row r="21" spans="1:13">
      <c r="A21" s="16" t="s">
        <v>18</v>
      </c>
      <c r="B21" s="4"/>
      <c r="C21" s="5"/>
      <c r="D21" s="5"/>
      <c r="E21" s="6"/>
      <c r="F21" s="4"/>
      <c r="G21" s="5"/>
      <c r="H21" s="5"/>
      <c r="I21" s="5"/>
      <c r="J21" s="4">
        <f>SUM(B21,F21)*2</f>
        <v>0</v>
      </c>
      <c r="K21" s="5">
        <f t="shared" si="10"/>
        <v>0</v>
      </c>
      <c r="L21" s="5">
        <f t="shared" si="10"/>
        <v>0</v>
      </c>
      <c r="M21" s="6">
        <f t="shared" si="10"/>
        <v>0</v>
      </c>
    </row>
    <row r="22" spans="1:13">
      <c r="A22" s="16" t="s">
        <v>19</v>
      </c>
      <c r="B22" s="4"/>
      <c r="C22" s="5"/>
      <c r="D22" s="5"/>
      <c r="E22" s="6"/>
      <c r="F22" s="4"/>
      <c r="G22" s="5"/>
      <c r="H22" s="5"/>
      <c r="I22" s="5"/>
      <c r="J22" s="4">
        <f>SUM(B22,F22)*0</f>
        <v>0</v>
      </c>
      <c r="K22" s="5">
        <f t="shared" ref="K22:M22" si="11">SUM(C22,G22)*0</f>
        <v>0</v>
      </c>
      <c r="L22" s="5">
        <f t="shared" si="11"/>
        <v>0</v>
      </c>
      <c r="M22" s="6">
        <f t="shared" si="11"/>
        <v>0</v>
      </c>
    </row>
    <row r="23" spans="1:13">
      <c r="A23" s="16" t="s">
        <v>20</v>
      </c>
      <c r="B23" s="4"/>
      <c r="C23" s="5"/>
      <c r="D23" s="5"/>
      <c r="E23" s="6"/>
      <c r="F23" s="4"/>
      <c r="G23" s="5"/>
      <c r="H23" s="5"/>
      <c r="I23" s="5"/>
      <c r="J23" s="4">
        <f>SUM(B23,F23)*2</f>
        <v>0</v>
      </c>
      <c r="K23" s="5">
        <f t="shared" ref="K23:M23" si="12">SUM(C23,G23)*2</f>
        <v>0</v>
      </c>
      <c r="L23" s="5">
        <f t="shared" si="12"/>
        <v>0</v>
      </c>
      <c r="M23" s="6">
        <f t="shared" si="12"/>
        <v>0</v>
      </c>
    </row>
    <row r="24" spans="1:13">
      <c r="A24" s="16"/>
      <c r="B24" s="4"/>
      <c r="C24" s="5"/>
      <c r="D24" s="5"/>
      <c r="E24" s="6"/>
      <c r="F24" s="4"/>
      <c r="G24" s="5"/>
      <c r="H24" s="5"/>
      <c r="I24" s="5"/>
      <c r="J24" s="4"/>
      <c r="K24" s="5"/>
      <c r="L24" s="5"/>
      <c r="M24" s="6"/>
    </row>
    <row r="25" spans="1:13">
      <c r="A25" s="19" t="s">
        <v>21</v>
      </c>
      <c r="B25" s="10"/>
      <c r="C25" s="11"/>
      <c r="D25" s="11"/>
      <c r="E25" s="12"/>
      <c r="F25" s="10"/>
      <c r="G25" s="11"/>
      <c r="H25" s="11"/>
      <c r="I25" s="11"/>
      <c r="J25" s="10"/>
      <c r="K25" s="11"/>
      <c r="L25" s="11"/>
      <c r="M25" s="12"/>
    </row>
    <row r="26" spans="1:13">
      <c r="A26" s="16" t="s">
        <v>22</v>
      </c>
      <c r="B26" s="4"/>
      <c r="C26" s="5"/>
      <c r="D26" s="5"/>
      <c r="E26" s="6"/>
      <c r="F26" s="4"/>
      <c r="G26" s="5"/>
      <c r="H26" s="5"/>
      <c r="I26" s="5"/>
      <c r="J26" s="4">
        <f>SUM(B26,F26)*4</f>
        <v>0</v>
      </c>
      <c r="K26" s="5">
        <f t="shared" ref="K26:M27" si="13">SUM(C26,G26)*4</f>
        <v>0</v>
      </c>
      <c r="L26" s="5">
        <f t="shared" si="13"/>
        <v>0</v>
      </c>
      <c r="M26" s="6">
        <f t="shared" si="13"/>
        <v>0</v>
      </c>
    </row>
    <row r="27" spans="1:13">
      <c r="A27" s="16" t="s">
        <v>23</v>
      </c>
      <c r="B27" s="4"/>
      <c r="C27" s="5"/>
      <c r="D27" s="5"/>
      <c r="E27" s="6"/>
      <c r="F27" s="4"/>
      <c r="G27" s="5"/>
      <c r="H27" s="5"/>
      <c r="I27" s="5"/>
      <c r="J27" s="4">
        <f>SUM(B27,F27)*4</f>
        <v>0</v>
      </c>
      <c r="K27" s="5">
        <f t="shared" si="13"/>
        <v>0</v>
      </c>
      <c r="L27" s="5">
        <f t="shared" si="13"/>
        <v>0</v>
      </c>
      <c r="M27" s="6">
        <f t="shared" si="13"/>
        <v>0</v>
      </c>
    </row>
    <row r="28" spans="1:13">
      <c r="A28" s="16"/>
      <c r="B28" s="4"/>
      <c r="C28" s="5"/>
      <c r="D28" s="5"/>
      <c r="E28" s="6"/>
      <c r="F28" s="4"/>
      <c r="G28" s="5"/>
      <c r="H28" s="5"/>
      <c r="I28" s="5"/>
      <c r="J28" s="4"/>
      <c r="K28" s="5"/>
      <c r="L28" s="5"/>
      <c r="M28" s="6"/>
    </row>
    <row r="29" spans="1:13">
      <c r="A29" s="19" t="s">
        <v>24</v>
      </c>
      <c r="B29" s="10"/>
      <c r="C29" s="11"/>
      <c r="D29" s="11"/>
      <c r="E29" s="12"/>
      <c r="F29" s="10"/>
      <c r="G29" s="11"/>
      <c r="H29" s="11"/>
      <c r="I29" s="11"/>
      <c r="J29" s="10">
        <f>SUM(B29,F29)*5</f>
        <v>0</v>
      </c>
      <c r="K29" s="11">
        <f t="shared" ref="K29:M29" si="14">SUM(C29,G29)*5</f>
        <v>0</v>
      </c>
      <c r="L29" s="11">
        <f t="shared" si="14"/>
        <v>0</v>
      </c>
      <c r="M29" s="12">
        <f t="shared" si="14"/>
        <v>0</v>
      </c>
    </row>
    <row r="30" spans="1:13">
      <c r="A30" s="16"/>
      <c r="B30" s="4"/>
      <c r="C30" s="5"/>
      <c r="D30" s="5"/>
      <c r="E30" s="6"/>
      <c r="F30" s="4"/>
      <c r="G30" s="5"/>
      <c r="H30" s="5"/>
      <c r="I30" s="5"/>
      <c r="J30" s="4"/>
      <c r="K30" s="5"/>
      <c r="L30" s="5"/>
      <c r="M30" s="6"/>
    </row>
    <row r="31" spans="1:13">
      <c r="A31" s="19" t="s">
        <v>25</v>
      </c>
      <c r="B31" s="10"/>
      <c r="C31" s="11"/>
      <c r="D31" s="11"/>
      <c r="E31" s="12"/>
      <c r="F31" s="10"/>
      <c r="G31" s="11"/>
      <c r="H31" s="11"/>
      <c r="I31" s="11"/>
      <c r="J31" s="10"/>
      <c r="K31" s="11"/>
      <c r="L31" s="11"/>
      <c r="M31" s="12"/>
    </row>
    <row r="32" spans="1:13">
      <c r="A32" s="16" t="s">
        <v>26</v>
      </c>
      <c r="B32" s="4"/>
      <c r="C32" s="5"/>
      <c r="D32" s="5"/>
      <c r="E32" s="6"/>
      <c r="F32" s="4"/>
      <c r="G32" s="5"/>
      <c r="H32" s="5"/>
      <c r="I32" s="5"/>
      <c r="J32" s="4">
        <f>SUM(B32,F32)*3</f>
        <v>0</v>
      </c>
      <c r="K32" s="5">
        <f t="shared" ref="K32:M32" si="15">SUM(C32,G32)*3</f>
        <v>0</v>
      </c>
      <c r="L32" s="5">
        <f t="shared" si="15"/>
        <v>0</v>
      </c>
      <c r="M32" s="6">
        <f t="shared" si="15"/>
        <v>0</v>
      </c>
    </row>
    <row r="33" spans="1:13">
      <c r="A33" s="17" t="s">
        <v>27</v>
      </c>
      <c r="B33" s="4"/>
      <c r="C33" s="5"/>
      <c r="D33" s="5"/>
      <c r="E33" s="6"/>
      <c r="F33" s="4">
        <v>4</v>
      </c>
      <c r="G33" s="5"/>
      <c r="H33" s="5"/>
      <c r="I33" s="5"/>
      <c r="J33" s="4">
        <f>SUM(B33,F33)*4</f>
        <v>16</v>
      </c>
      <c r="K33" s="5">
        <f t="shared" ref="K33:M34" si="16">SUM(C33,G33)*4</f>
        <v>0</v>
      </c>
      <c r="L33" s="5">
        <f t="shared" si="16"/>
        <v>0</v>
      </c>
      <c r="M33" s="6">
        <f t="shared" si="16"/>
        <v>0</v>
      </c>
    </row>
    <row r="34" spans="1:13">
      <c r="A34" s="16" t="s">
        <v>28</v>
      </c>
      <c r="B34" s="4">
        <v>1</v>
      </c>
      <c r="C34" s="5">
        <v>5</v>
      </c>
      <c r="D34" s="5">
        <v>5</v>
      </c>
      <c r="E34" s="6"/>
      <c r="F34" s="4">
        <v>21</v>
      </c>
      <c r="G34" s="5">
        <v>12</v>
      </c>
      <c r="H34" s="5">
        <v>1</v>
      </c>
      <c r="I34" s="5">
        <v>11</v>
      </c>
      <c r="J34" s="4">
        <f>SUM(B34,F34)*4</f>
        <v>88</v>
      </c>
      <c r="K34" s="5">
        <f t="shared" si="16"/>
        <v>68</v>
      </c>
      <c r="L34" s="5">
        <f t="shared" si="16"/>
        <v>24</v>
      </c>
      <c r="M34" s="6">
        <f t="shared" si="16"/>
        <v>44</v>
      </c>
    </row>
    <row r="35" spans="1:13">
      <c r="A35" s="16"/>
      <c r="B35" s="4"/>
      <c r="C35" s="5"/>
      <c r="D35" s="5"/>
      <c r="E35" s="6"/>
      <c r="F35" s="4"/>
      <c r="G35" s="5"/>
      <c r="H35" s="5"/>
      <c r="I35" s="5"/>
      <c r="J35" s="4"/>
      <c r="K35" s="5"/>
      <c r="L35" s="5"/>
      <c r="M35" s="6"/>
    </row>
    <row r="36" spans="1:13">
      <c r="A36" s="19" t="s">
        <v>29</v>
      </c>
      <c r="B36" s="10"/>
      <c r="C36" s="11"/>
      <c r="D36" s="11"/>
      <c r="E36" s="12"/>
      <c r="F36" s="10"/>
      <c r="G36" s="11"/>
      <c r="H36" s="11"/>
      <c r="I36" s="11"/>
      <c r="J36" s="10"/>
      <c r="K36" s="11"/>
      <c r="L36" s="11"/>
      <c r="M36" s="12"/>
    </row>
    <row r="37" spans="1:13">
      <c r="A37" s="16" t="s">
        <v>0</v>
      </c>
      <c r="B37" s="4">
        <v>9</v>
      </c>
      <c r="C37" s="5">
        <v>65</v>
      </c>
      <c r="D37" s="5">
        <v>12</v>
      </c>
      <c r="E37" s="6"/>
      <c r="F37" s="4">
        <v>32</v>
      </c>
      <c r="G37" s="5">
        <v>80</v>
      </c>
      <c r="H37" s="5">
        <v>4</v>
      </c>
      <c r="I37" s="5">
        <v>52</v>
      </c>
      <c r="J37" s="4">
        <f>SUM(B37,F37)*4</f>
        <v>164</v>
      </c>
      <c r="K37" s="5">
        <f t="shared" ref="K37:M38" si="17">SUM(C37,G37)*4</f>
        <v>580</v>
      </c>
      <c r="L37" s="5">
        <f t="shared" si="17"/>
        <v>64</v>
      </c>
      <c r="M37" s="6">
        <f t="shared" si="17"/>
        <v>208</v>
      </c>
    </row>
    <row r="38" spans="1:13">
      <c r="A38" s="16" t="s">
        <v>30</v>
      </c>
      <c r="B38" s="4">
        <v>7</v>
      </c>
      <c r="C38" s="5"/>
      <c r="D38" s="5">
        <v>3</v>
      </c>
      <c r="E38" s="6"/>
      <c r="F38" s="4">
        <v>2</v>
      </c>
      <c r="G38" s="5">
        <v>8</v>
      </c>
      <c r="H38" s="5"/>
      <c r="I38" s="5">
        <v>6</v>
      </c>
      <c r="J38" s="4">
        <f>SUM(B38,F38)*4</f>
        <v>36</v>
      </c>
      <c r="K38" s="5">
        <f t="shared" si="17"/>
        <v>32</v>
      </c>
      <c r="L38" s="5">
        <f t="shared" si="17"/>
        <v>12</v>
      </c>
      <c r="M38" s="6">
        <f t="shared" si="17"/>
        <v>24</v>
      </c>
    </row>
    <row r="39" spans="1:13">
      <c r="A39" s="16" t="s">
        <v>31</v>
      </c>
      <c r="B39" s="4"/>
      <c r="C39" s="5"/>
      <c r="D39" s="5"/>
      <c r="E39" s="6"/>
      <c r="F39" s="4"/>
      <c r="G39" s="5"/>
      <c r="H39" s="5"/>
      <c r="I39" s="5"/>
      <c r="J39" s="4">
        <f>SUM(B39,F39)*3</f>
        <v>0</v>
      </c>
      <c r="K39" s="5">
        <f t="shared" ref="K39:M39" si="18">SUM(C39,G39)*3</f>
        <v>0</v>
      </c>
      <c r="L39" s="5">
        <f t="shared" si="18"/>
        <v>0</v>
      </c>
      <c r="M39" s="6">
        <f t="shared" si="18"/>
        <v>0</v>
      </c>
    </row>
    <row r="40" spans="1:13">
      <c r="A40" s="16" t="s">
        <v>32</v>
      </c>
      <c r="B40" s="4"/>
      <c r="C40" s="5"/>
      <c r="D40" s="5"/>
      <c r="E40" s="6"/>
      <c r="F40" s="4"/>
      <c r="G40" s="5"/>
      <c r="H40" s="5">
        <v>1</v>
      </c>
      <c r="I40" s="5"/>
      <c r="J40" s="4">
        <f>SUM(B40,F40)*6</f>
        <v>0</v>
      </c>
      <c r="K40" s="5">
        <f t="shared" ref="K40:M40" si="19">SUM(C40,G40)*6</f>
        <v>0</v>
      </c>
      <c r="L40" s="5">
        <f t="shared" si="19"/>
        <v>6</v>
      </c>
      <c r="M40" s="6">
        <f t="shared" si="19"/>
        <v>0</v>
      </c>
    </row>
    <row r="41" spans="1:13">
      <c r="A41" s="16" t="s">
        <v>33</v>
      </c>
      <c r="B41" s="4"/>
      <c r="C41" s="5">
        <v>3</v>
      </c>
      <c r="D41" s="5">
        <v>2</v>
      </c>
      <c r="E41" s="6"/>
      <c r="F41" s="4"/>
      <c r="G41" s="5"/>
      <c r="H41" s="5"/>
      <c r="I41" s="5">
        <v>3</v>
      </c>
      <c r="J41" s="4">
        <f>SUM(B41,F41)*1</f>
        <v>0</v>
      </c>
      <c r="K41" s="5">
        <f t="shared" ref="K41:M41" si="20">SUM(C41,G41)*1</f>
        <v>3</v>
      </c>
      <c r="L41" s="5">
        <f t="shared" si="20"/>
        <v>2</v>
      </c>
      <c r="M41" s="6">
        <f t="shared" si="20"/>
        <v>3</v>
      </c>
    </row>
    <row r="42" spans="1:13">
      <c r="A42" s="16" t="s">
        <v>34</v>
      </c>
      <c r="B42" s="4"/>
      <c r="C42" s="5"/>
      <c r="D42" s="5"/>
      <c r="E42" s="6"/>
      <c r="F42" s="4"/>
      <c r="G42" s="5"/>
      <c r="H42" s="5"/>
      <c r="I42" s="5"/>
      <c r="J42" s="4">
        <f>SUM(B42,F42)*3</f>
        <v>0</v>
      </c>
      <c r="K42" s="5">
        <f t="shared" ref="K42:M42" si="21">SUM(C42,G42)*3</f>
        <v>0</v>
      </c>
      <c r="L42" s="5">
        <f t="shared" si="21"/>
        <v>0</v>
      </c>
      <c r="M42" s="6">
        <f t="shared" si="21"/>
        <v>0</v>
      </c>
    </row>
    <row r="43" spans="1:13">
      <c r="A43" s="16" t="s">
        <v>119</v>
      </c>
      <c r="B43" s="4"/>
      <c r="C43" s="5"/>
      <c r="D43" s="5"/>
      <c r="E43" s="6"/>
      <c r="F43" s="4"/>
      <c r="G43" s="5"/>
      <c r="H43" s="5">
        <v>1</v>
      </c>
      <c r="I43" s="5"/>
      <c r="J43" s="4">
        <f>SUM(B43,F43)*1</f>
        <v>0</v>
      </c>
      <c r="K43" s="4">
        <f t="shared" ref="K43:M43" si="22">SUM(C43,G43)*1</f>
        <v>0</v>
      </c>
      <c r="L43" s="4">
        <f t="shared" si="22"/>
        <v>1</v>
      </c>
      <c r="M43" s="4">
        <f t="shared" si="22"/>
        <v>0</v>
      </c>
    </row>
    <row r="44" spans="1:13">
      <c r="A44" s="16"/>
      <c r="B44" s="4"/>
      <c r="C44" s="5"/>
      <c r="D44" s="5"/>
      <c r="E44" s="6"/>
      <c r="F44" s="4"/>
      <c r="G44" s="5"/>
      <c r="H44" s="5"/>
      <c r="I44" s="5"/>
      <c r="J44" s="4"/>
      <c r="K44" s="5"/>
      <c r="L44" s="5"/>
      <c r="M44" s="6"/>
    </row>
    <row r="45" spans="1:13">
      <c r="A45" s="19" t="s">
        <v>35</v>
      </c>
      <c r="B45" s="10"/>
      <c r="C45" s="11"/>
      <c r="D45" s="11"/>
      <c r="E45" s="12"/>
      <c r="F45" s="10"/>
      <c r="G45" s="11"/>
      <c r="H45" s="11"/>
      <c r="I45" s="11"/>
      <c r="J45" s="10"/>
      <c r="K45" s="11"/>
      <c r="L45" s="11"/>
      <c r="M45" s="12"/>
    </row>
    <row r="46" spans="1:13">
      <c r="A46" s="16" t="s">
        <v>36</v>
      </c>
      <c r="B46" s="4">
        <v>25</v>
      </c>
      <c r="C46" s="5">
        <v>36</v>
      </c>
      <c r="D46" s="5">
        <v>12</v>
      </c>
      <c r="E46" s="6">
        <v>4</v>
      </c>
      <c r="F46" s="4">
        <v>46</v>
      </c>
      <c r="G46" s="5">
        <v>29</v>
      </c>
      <c r="H46" s="5">
        <v>2</v>
      </c>
      <c r="I46" s="5">
        <v>26</v>
      </c>
      <c r="J46" s="4">
        <f>SUM(B46,F46)*3</f>
        <v>213</v>
      </c>
      <c r="K46" s="5">
        <f t="shared" ref="K46:M46" si="23">SUM(C46,G46)*3</f>
        <v>195</v>
      </c>
      <c r="L46" s="5">
        <f t="shared" si="23"/>
        <v>42</v>
      </c>
      <c r="M46" s="6">
        <f t="shared" si="23"/>
        <v>90</v>
      </c>
    </row>
    <row r="47" spans="1:13">
      <c r="A47" s="16" t="s">
        <v>37</v>
      </c>
      <c r="B47" s="4"/>
      <c r="C47" s="5"/>
      <c r="D47" s="5"/>
      <c r="E47" s="6"/>
      <c r="F47" s="4"/>
      <c r="G47" s="5"/>
      <c r="H47" s="5"/>
      <c r="I47" s="5"/>
      <c r="J47" s="4">
        <f>SUM(B47,F47)*4</f>
        <v>0</v>
      </c>
      <c r="K47" s="5">
        <f t="shared" ref="K47:M47" si="24">SUM(C47,G47)*4</f>
        <v>0</v>
      </c>
      <c r="L47" s="5">
        <f t="shared" si="24"/>
        <v>0</v>
      </c>
      <c r="M47" s="6">
        <f t="shared" si="24"/>
        <v>0</v>
      </c>
    </row>
    <row r="48" spans="1:13">
      <c r="A48" s="16" t="s">
        <v>38</v>
      </c>
      <c r="B48" s="4">
        <v>331</v>
      </c>
      <c r="C48" s="5">
        <v>233</v>
      </c>
      <c r="D48" s="5">
        <v>147</v>
      </c>
      <c r="E48" s="6">
        <v>25</v>
      </c>
      <c r="F48" s="4">
        <v>376</v>
      </c>
      <c r="G48" s="5">
        <v>315</v>
      </c>
      <c r="H48" s="5">
        <v>58</v>
      </c>
      <c r="I48" s="5">
        <v>297</v>
      </c>
      <c r="J48" s="4">
        <f>SUM(B48,F48)*6</f>
        <v>4242</v>
      </c>
      <c r="K48" s="5">
        <f t="shared" ref="K48:M52" si="25">SUM(C48,G48)*6</f>
        <v>3288</v>
      </c>
      <c r="L48" s="5">
        <f t="shared" si="25"/>
        <v>1230</v>
      </c>
      <c r="M48" s="6">
        <f t="shared" si="25"/>
        <v>1932</v>
      </c>
    </row>
    <row r="49" spans="1:13">
      <c r="A49" s="16" t="s">
        <v>39</v>
      </c>
      <c r="B49" s="4"/>
      <c r="C49" s="5">
        <v>1</v>
      </c>
      <c r="D49" s="5">
        <v>2</v>
      </c>
      <c r="E49" s="6"/>
      <c r="F49" s="4">
        <v>16</v>
      </c>
      <c r="G49" s="5"/>
      <c r="H49" s="5"/>
      <c r="I49" s="5">
        <v>6</v>
      </c>
      <c r="J49" s="4">
        <f>SUM(B49,F49)*6</f>
        <v>96</v>
      </c>
      <c r="K49" s="5">
        <f t="shared" si="25"/>
        <v>6</v>
      </c>
      <c r="L49" s="5">
        <f t="shared" si="25"/>
        <v>12</v>
      </c>
      <c r="M49" s="6">
        <f t="shared" si="25"/>
        <v>36</v>
      </c>
    </row>
    <row r="50" spans="1:13">
      <c r="A50" s="16" t="s">
        <v>40</v>
      </c>
      <c r="B50" s="4">
        <v>2</v>
      </c>
      <c r="C50" s="5">
        <v>24</v>
      </c>
      <c r="D50" s="5">
        <v>2</v>
      </c>
      <c r="E50" s="6"/>
      <c r="F50" s="4"/>
      <c r="G50" s="5">
        <v>4</v>
      </c>
      <c r="H50" s="5"/>
      <c r="I50" s="5">
        <v>8</v>
      </c>
      <c r="J50" s="4">
        <f>SUM(B50,F50)*6</f>
        <v>12</v>
      </c>
      <c r="K50" s="5">
        <f t="shared" si="25"/>
        <v>168</v>
      </c>
      <c r="L50" s="5">
        <f t="shared" si="25"/>
        <v>12</v>
      </c>
      <c r="M50" s="6">
        <f t="shared" si="25"/>
        <v>48</v>
      </c>
    </row>
    <row r="51" spans="1:13">
      <c r="A51" s="16" t="s">
        <v>41</v>
      </c>
      <c r="B51" s="4"/>
      <c r="C51" s="5">
        <v>4</v>
      </c>
      <c r="D51" s="5">
        <v>1</v>
      </c>
      <c r="E51" s="6"/>
      <c r="F51" s="4">
        <v>2</v>
      </c>
      <c r="G51" s="5"/>
      <c r="H51" s="5"/>
      <c r="I51" s="5">
        <v>14</v>
      </c>
      <c r="J51" s="4">
        <f>SUM(B51,F51)*6</f>
        <v>12</v>
      </c>
      <c r="K51" s="5">
        <f t="shared" si="25"/>
        <v>24</v>
      </c>
      <c r="L51" s="5">
        <f t="shared" si="25"/>
        <v>6</v>
      </c>
      <c r="M51" s="6">
        <f t="shared" si="25"/>
        <v>84</v>
      </c>
    </row>
    <row r="52" spans="1:13">
      <c r="A52" s="16" t="s">
        <v>118</v>
      </c>
      <c r="B52" s="4"/>
      <c r="C52" s="5"/>
      <c r="D52" s="5"/>
      <c r="E52" s="6"/>
      <c r="F52" s="4"/>
      <c r="G52" s="5"/>
      <c r="H52" s="5">
        <v>1</v>
      </c>
      <c r="I52" s="5"/>
      <c r="J52" s="4">
        <f>SUM(B52,F52)*6</f>
        <v>0</v>
      </c>
      <c r="K52" s="5">
        <f t="shared" si="25"/>
        <v>0</v>
      </c>
      <c r="L52" s="5">
        <f t="shared" si="25"/>
        <v>6</v>
      </c>
      <c r="M52" s="6">
        <f t="shared" si="25"/>
        <v>0</v>
      </c>
    </row>
    <row r="53" spans="1:13">
      <c r="A53" s="16" t="s">
        <v>121</v>
      </c>
      <c r="B53" s="4"/>
      <c r="C53" s="5"/>
      <c r="D53" s="5"/>
      <c r="E53" s="6"/>
      <c r="F53" s="4"/>
      <c r="G53" s="5"/>
      <c r="H53" s="5"/>
      <c r="I53" s="5">
        <v>1</v>
      </c>
      <c r="J53" s="4">
        <f>SUM(B53,F53)*8</f>
        <v>0</v>
      </c>
      <c r="K53" s="5">
        <f t="shared" ref="K53:M53" si="26">SUM(C53,G53)*8</f>
        <v>0</v>
      </c>
      <c r="L53" s="5">
        <f t="shared" si="26"/>
        <v>0</v>
      </c>
      <c r="M53" s="6">
        <f t="shared" si="26"/>
        <v>8</v>
      </c>
    </row>
    <row r="54" spans="1:13">
      <c r="A54" s="16"/>
      <c r="B54" s="4"/>
      <c r="C54" s="5"/>
      <c r="D54" s="5"/>
      <c r="E54" s="6"/>
      <c r="F54" s="4"/>
      <c r="G54" s="5"/>
      <c r="H54" s="5"/>
      <c r="I54" s="5"/>
      <c r="J54" s="4"/>
      <c r="K54" s="5"/>
      <c r="L54" s="5"/>
      <c r="M54" s="6"/>
    </row>
    <row r="55" spans="1:13">
      <c r="A55" s="19" t="s">
        <v>42</v>
      </c>
      <c r="B55" s="10"/>
      <c r="C55" s="11"/>
      <c r="D55" s="11"/>
      <c r="E55" s="12"/>
      <c r="F55" s="10"/>
      <c r="G55" s="11"/>
      <c r="H55" s="11"/>
      <c r="I55" s="11"/>
      <c r="J55" s="10"/>
      <c r="K55" s="11"/>
      <c r="L55" s="11"/>
      <c r="M55" s="12"/>
    </row>
    <row r="56" spans="1:13">
      <c r="A56" s="16" t="s">
        <v>43</v>
      </c>
      <c r="B56" s="4"/>
      <c r="C56" s="5">
        <v>6</v>
      </c>
      <c r="D56" s="5"/>
      <c r="E56" s="6"/>
      <c r="F56" s="4"/>
      <c r="G56" s="5">
        <v>3</v>
      </c>
      <c r="H56" s="5"/>
      <c r="I56" s="5">
        <v>1</v>
      </c>
      <c r="J56" s="4">
        <f>SUM(B56,F56)*6</f>
        <v>0</v>
      </c>
      <c r="K56" s="5">
        <f t="shared" ref="K56:M57" si="27">SUM(C56,G56)*6</f>
        <v>54</v>
      </c>
      <c r="L56" s="5">
        <f t="shared" si="27"/>
        <v>0</v>
      </c>
      <c r="M56" s="6">
        <f t="shared" si="27"/>
        <v>6</v>
      </c>
    </row>
    <row r="57" spans="1:13">
      <c r="A57" s="16" t="s">
        <v>44</v>
      </c>
      <c r="B57" s="4"/>
      <c r="C57" s="5"/>
      <c r="D57" s="5"/>
      <c r="E57" s="6"/>
      <c r="F57" s="4"/>
      <c r="G57" s="5"/>
      <c r="H57" s="5"/>
      <c r="I57" s="5"/>
      <c r="J57" s="4">
        <f>SUM(B57,F57)*6</f>
        <v>0</v>
      </c>
      <c r="K57" s="5">
        <f t="shared" si="27"/>
        <v>0</v>
      </c>
      <c r="L57" s="5">
        <f t="shared" si="27"/>
        <v>0</v>
      </c>
      <c r="M57" s="6">
        <f t="shared" si="27"/>
        <v>0</v>
      </c>
    </row>
    <row r="58" spans="1:13">
      <c r="A58" s="16" t="s">
        <v>45</v>
      </c>
      <c r="B58" s="4"/>
      <c r="C58" s="5"/>
      <c r="D58" s="5"/>
      <c r="E58" s="6"/>
      <c r="F58" s="4"/>
      <c r="G58" s="5"/>
      <c r="H58" s="5"/>
      <c r="I58" s="5"/>
      <c r="J58" s="4">
        <f>SUM(B58,F58)*8</f>
        <v>0</v>
      </c>
      <c r="K58" s="5">
        <f t="shared" ref="K58:M58" si="28">SUM(C58,G58)*8</f>
        <v>0</v>
      </c>
      <c r="L58" s="5">
        <f t="shared" si="28"/>
        <v>0</v>
      </c>
      <c r="M58" s="6">
        <f t="shared" si="28"/>
        <v>0</v>
      </c>
    </row>
    <row r="59" spans="1:13">
      <c r="A59" s="16" t="s">
        <v>46</v>
      </c>
      <c r="B59" s="4"/>
      <c r="C59" s="5"/>
      <c r="D59" s="5"/>
      <c r="E59" s="6"/>
      <c r="F59" s="4"/>
      <c r="G59" s="5"/>
      <c r="H59" s="5"/>
      <c r="I59" s="5"/>
      <c r="J59" s="4">
        <f>SUM(B59,F59)*4</f>
        <v>0</v>
      </c>
      <c r="K59" s="5">
        <f>SUM(C59,G59)*4</f>
        <v>0</v>
      </c>
      <c r="L59" s="5">
        <f t="shared" ref="L59:M59" si="29">SUM(D59,H59)*4</f>
        <v>0</v>
      </c>
      <c r="M59" s="6">
        <f t="shared" si="29"/>
        <v>0</v>
      </c>
    </row>
    <row r="60" spans="1:13">
      <c r="A60" s="16" t="s">
        <v>47</v>
      </c>
      <c r="B60" s="4">
        <v>64</v>
      </c>
      <c r="C60" s="5">
        <v>60</v>
      </c>
      <c r="D60" s="5">
        <v>55</v>
      </c>
      <c r="E60" s="6">
        <v>5</v>
      </c>
      <c r="F60" s="4">
        <v>31</v>
      </c>
      <c r="G60" s="5">
        <v>89</v>
      </c>
      <c r="H60" s="5">
        <v>30</v>
      </c>
      <c r="I60" s="5">
        <v>220</v>
      </c>
      <c r="J60" s="4">
        <f>SUM(B60,F60)*8</f>
        <v>760</v>
      </c>
      <c r="K60" s="5">
        <f t="shared" ref="K60:M60" si="30">SUM(C60,G60)*8</f>
        <v>1192</v>
      </c>
      <c r="L60" s="5">
        <f t="shared" si="30"/>
        <v>680</v>
      </c>
      <c r="M60" s="6">
        <f t="shared" si="30"/>
        <v>1800</v>
      </c>
    </row>
    <row r="61" spans="1:13">
      <c r="A61" s="16" t="s">
        <v>48</v>
      </c>
      <c r="B61" s="4"/>
      <c r="C61" s="5"/>
      <c r="D61" s="5">
        <v>1</v>
      </c>
      <c r="E61" s="6"/>
      <c r="F61" s="4"/>
      <c r="G61" s="5"/>
      <c r="H61" s="5"/>
      <c r="I61" s="5">
        <v>20</v>
      </c>
      <c r="J61" s="4">
        <f>SUM(B61,F61)*7</f>
        <v>0</v>
      </c>
      <c r="K61" s="5">
        <f t="shared" ref="K61:M62" si="31">SUM(C61,G61)*7</f>
        <v>0</v>
      </c>
      <c r="L61" s="5">
        <f t="shared" si="31"/>
        <v>7</v>
      </c>
      <c r="M61" s="6">
        <f t="shared" si="31"/>
        <v>140</v>
      </c>
    </row>
    <row r="62" spans="1:13">
      <c r="A62" s="16" t="s">
        <v>98</v>
      </c>
      <c r="B62" s="4"/>
      <c r="C62" s="5"/>
      <c r="D62" s="5"/>
      <c r="E62" s="6"/>
      <c r="F62" s="4"/>
      <c r="G62" s="5"/>
      <c r="H62" s="5"/>
      <c r="I62" s="5"/>
      <c r="J62" s="4">
        <f>SUM(B62,F62)*7</f>
        <v>0</v>
      </c>
      <c r="K62" s="5">
        <f t="shared" si="31"/>
        <v>0</v>
      </c>
      <c r="L62" s="5">
        <f t="shared" si="31"/>
        <v>0</v>
      </c>
      <c r="M62" s="6">
        <f t="shared" si="31"/>
        <v>0</v>
      </c>
    </row>
    <row r="63" spans="1:13">
      <c r="A63" s="16" t="s">
        <v>50</v>
      </c>
      <c r="B63" s="4"/>
      <c r="C63" s="5">
        <v>1</v>
      </c>
      <c r="D63" s="5"/>
      <c r="E63" s="6"/>
      <c r="F63" s="4"/>
      <c r="G63" s="5"/>
      <c r="H63" s="5"/>
      <c r="I63" s="5">
        <v>1</v>
      </c>
      <c r="J63" s="4">
        <f>SUM(B63,F63)*8</f>
        <v>0</v>
      </c>
      <c r="K63" s="5">
        <f t="shared" ref="K63:M63" si="32">SUM(C63,G63)*8</f>
        <v>8</v>
      </c>
      <c r="L63" s="5">
        <f t="shared" si="32"/>
        <v>0</v>
      </c>
      <c r="M63" s="6">
        <f t="shared" si="32"/>
        <v>8</v>
      </c>
    </row>
    <row r="64" spans="1:13">
      <c r="A64" s="16" t="s">
        <v>70</v>
      </c>
      <c r="B64" s="4"/>
      <c r="C64" s="5">
        <v>3</v>
      </c>
      <c r="D64" s="5">
        <v>1</v>
      </c>
      <c r="E64" s="6"/>
      <c r="F64" s="4">
        <v>1</v>
      </c>
      <c r="G64" s="5">
        <v>2</v>
      </c>
      <c r="H64" s="5"/>
      <c r="I64" s="5"/>
      <c r="J64" s="4">
        <f>SUM(B64,F64)*5</f>
        <v>5</v>
      </c>
      <c r="K64" s="5">
        <f t="shared" ref="K64:M64" si="33">SUM(C64,G64)*5</f>
        <v>25</v>
      </c>
      <c r="L64" s="5">
        <f t="shared" si="33"/>
        <v>5</v>
      </c>
      <c r="M64" s="6">
        <f t="shared" si="33"/>
        <v>0</v>
      </c>
    </row>
    <row r="65" spans="1:13">
      <c r="A65" s="16" t="s">
        <v>103</v>
      </c>
      <c r="B65" s="4"/>
      <c r="C65" s="5"/>
      <c r="D65" s="5">
        <v>1</v>
      </c>
      <c r="E65" s="6"/>
      <c r="F65" s="4"/>
      <c r="G65" s="5"/>
      <c r="H65" s="5"/>
      <c r="I65" s="5"/>
      <c r="J65" s="4">
        <f>SUM(B65,F65)*8</f>
        <v>0</v>
      </c>
      <c r="K65" s="5">
        <f t="shared" ref="K65:M65" si="34">SUM(C65,G65)*8</f>
        <v>0</v>
      </c>
      <c r="L65" s="5">
        <f t="shared" si="34"/>
        <v>8</v>
      </c>
      <c r="M65" s="6">
        <f t="shared" si="34"/>
        <v>0</v>
      </c>
    </row>
    <row r="66" spans="1:13">
      <c r="A66" s="16" t="s">
        <v>69</v>
      </c>
      <c r="B66" s="4"/>
      <c r="C66" s="5"/>
      <c r="D66" s="5"/>
      <c r="E66" s="6"/>
      <c r="F66" s="4"/>
      <c r="G66" s="5"/>
      <c r="H66" s="5"/>
      <c r="I66" s="5"/>
      <c r="J66" s="4">
        <f>SUM(B66,F66)*6</f>
        <v>0</v>
      </c>
      <c r="K66" s="5">
        <f t="shared" ref="K66:M68" si="35">SUM(C66,G66)*6</f>
        <v>0</v>
      </c>
      <c r="L66" s="5">
        <f t="shared" si="35"/>
        <v>0</v>
      </c>
      <c r="M66" s="6">
        <f t="shared" si="35"/>
        <v>0</v>
      </c>
    </row>
    <row r="67" spans="1:13">
      <c r="A67" s="16" t="s">
        <v>105</v>
      </c>
      <c r="B67" s="4"/>
      <c r="C67" s="5">
        <v>1</v>
      </c>
      <c r="D67" s="5"/>
      <c r="E67" s="6"/>
      <c r="F67" s="4">
        <v>3</v>
      </c>
      <c r="G67" s="5">
        <v>5</v>
      </c>
      <c r="H67" s="5"/>
      <c r="I67" s="5">
        <v>6</v>
      </c>
      <c r="J67" s="4">
        <f>SUM(B67,F67)*6</f>
        <v>18</v>
      </c>
      <c r="K67" s="5">
        <f t="shared" si="35"/>
        <v>36</v>
      </c>
      <c r="L67" s="5">
        <f t="shared" si="35"/>
        <v>0</v>
      </c>
      <c r="M67" s="6">
        <f t="shared" si="35"/>
        <v>36</v>
      </c>
    </row>
    <row r="68" spans="1:13">
      <c r="A68" s="41" t="s">
        <v>84</v>
      </c>
      <c r="B68" s="4"/>
      <c r="C68" s="5"/>
      <c r="D68" s="5"/>
      <c r="E68" s="6"/>
      <c r="F68" s="4"/>
      <c r="G68" s="5"/>
      <c r="H68" s="5"/>
      <c r="I68" s="5"/>
      <c r="J68" s="4">
        <f>SUM(B68,F68)*6</f>
        <v>0</v>
      </c>
      <c r="K68" s="5">
        <f t="shared" si="35"/>
        <v>0</v>
      </c>
      <c r="L68" s="5">
        <f t="shared" si="35"/>
        <v>0</v>
      </c>
      <c r="M68" s="6">
        <f t="shared" si="35"/>
        <v>0</v>
      </c>
    </row>
    <row r="69" spans="1:13">
      <c r="A69" s="41" t="s">
        <v>90</v>
      </c>
      <c r="B69" s="4"/>
      <c r="C69" s="5"/>
      <c r="D69" s="5"/>
      <c r="E69" s="6"/>
      <c r="F69" s="4"/>
      <c r="G69" s="5"/>
      <c r="H69" s="5"/>
      <c r="I69" s="5"/>
      <c r="J69" s="4">
        <f>SUM(B69,F69)*8</f>
        <v>0</v>
      </c>
      <c r="K69" s="5">
        <f t="shared" ref="K69:M69" si="36">SUM(C69,G69)*8</f>
        <v>0</v>
      </c>
      <c r="L69" s="5">
        <f t="shared" si="36"/>
        <v>0</v>
      </c>
      <c r="M69" s="6">
        <f t="shared" si="36"/>
        <v>0</v>
      </c>
    </row>
    <row r="70" spans="1:13">
      <c r="A70" s="41" t="s">
        <v>102</v>
      </c>
      <c r="B70" s="4"/>
      <c r="C70" s="5"/>
      <c r="D70" s="5"/>
      <c r="E70" s="6"/>
      <c r="F70" s="4"/>
      <c r="G70" s="5"/>
      <c r="H70" s="5"/>
      <c r="I70" s="5"/>
      <c r="J70" s="4">
        <f>SUM(B70,F70)*6</f>
        <v>0</v>
      </c>
      <c r="K70" s="5">
        <f t="shared" ref="K70:M70" si="37">SUM(C70,G70)*6</f>
        <v>0</v>
      </c>
      <c r="L70" s="5">
        <f t="shared" si="37"/>
        <v>0</v>
      </c>
      <c r="M70" s="6">
        <f t="shared" si="37"/>
        <v>0</v>
      </c>
    </row>
    <row r="71" spans="1:13">
      <c r="A71" s="41" t="s">
        <v>101</v>
      </c>
      <c r="B71" s="4"/>
      <c r="C71" s="5"/>
      <c r="D71" s="5"/>
      <c r="E71" s="6"/>
      <c r="F71" s="4"/>
      <c r="G71" s="5"/>
      <c r="H71" s="5"/>
      <c r="I71" s="5"/>
      <c r="J71" s="4">
        <f>SUM(B71,F71)*8</f>
        <v>0</v>
      </c>
      <c r="K71" s="5">
        <f t="shared" ref="K71:M72" si="38">SUM(C71,G71)*8</f>
        <v>0</v>
      </c>
      <c r="L71" s="5">
        <f t="shared" si="38"/>
        <v>0</v>
      </c>
      <c r="M71" s="6">
        <f t="shared" si="38"/>
        <v>0</v>
      </c>
    </row>
    <row r="72" spans="1:13">
      <c r="A72" s="41" t="s">
        <v>99</v>
      </c>
      <c r="B72" s="4"/>
      <c r="C72" s="5"/>
      <c r="D72" s="5"/>
      <c r="E72" s="6"/>
      <c r="F72" s="4"/>
      <c r="G72" s="5">
        <v>3</v>
      </c>
      <c r="H72" s="5"/>
      <c r="I72" s="5">
        <v>97</v>
      </c>
      <c r="J72" s="4">
        <f>SUM(B72,F72)*8</f>
        <v>0</v>
      </c>
      <c r="K72" s="5">
        <f>SUM(C72,G72)*8</f>
        <v>24</v>
      </c>
      <c r="L72" s="5">
        <f t="shared" si="38"/>
        <v>0</v>
      </c>
      <c r="M72" s="6">
        <f t="shared" si="38"/>
        <v>776</v>
      </c>
    </row>
    <row r="73" spans="1:13">
      <c r="A73" s="16"/>
      <c r="B73" s="4"/>
      <c r="C73" s="5"/>
      <c r="D73" s="5"/>
      <c r="E73" s="6"/>
      <c r="F73" s="4"/>
      <c r="G73" s="5"/>
      <c r="H73" s="5"/>
      <c r="I73" s="5"/>
      <c r="J73" s="4"/>
      <c r="K73" s="5"/>
      <c r="L73" s="5"/>
      <c r="M73" s="6"/>
    </row>
    <row r="74" spans="1:13">
      <c r="A74" s="19" t="s">
        <v>55</v>
      </c>
      <c r="B74" s="10"/>
      <c r="C74" s="11"/>
      <c r="D74" s="11"/>
      <c r="E74" s="12"/>
      <c r="F74" s="10"/>
      <c r="G74" s="11"/>
      <c r="H74" s="11"/>
      <c r="I74" s="11"/>
      <c r="J74" s="10"/>
      <c r="K74" s="11"/>
      <c r="L74" s="11"/>
      <c r="M74" s="12"/>
    </row>
    <row r="75" spans="1:13">
      <c r="A75" s="16" t="s">
        <v>51</v>
      </c>
      <c r="B75" s="4"/>
      <c r="C75" s="5"/>
      <c r="D75" s="5"/>
      <c r="E75" s="6"/>
      <c r="F75" s="4"/>
      <c r="G75" s="5"/>
      <c r="H75" s="5"/>
      <c r="I75" s="5"/>
      <c r="J75" s="4"/>
      <c r="K75" s="5"/>
      <c r="L75" s="5"/>
      <c r="M75" s="6"/>
    </row>
    <row r="76" spans="1:13">
      <c r="A76" s="16" t="s">
        <v>53</v>
      </c>
      <c r="B76" s="4"/>
      <c r="C76" s="5"/>
      <c r="D76" s="5"/>
      <c r="E76" s="6"/>
      <c r="F76" s="4"/>
      <c r="G76" s="1" t="s">
        <v>68</v>
      </c>
      <c r="H76" s="5"/>
      <c r="I76" s="1" t="s">
        <v>68</v>
      </c>
      <c r="J76" s="4"/>
      <c r="K76" s="5"/>
      <c r="L76" s="5"/>
      <c r="M76" s="6"/>
    </row>
    <row r="77" spans="1:13">
      <c r="A77" s="16" t="s">
        <v>54</v>
      </c>
      <c r="B77" s="4"/>
      <c r="C77" s="5"/>
      <c r="D77" s="5"/>
      <c r="E77" s="6"/>
      <c r="F77" s="4"/>
      <c r="G77" s="1" t="s">
        <v>68</v>
      </c>
      <c r="H77" s="5"/>
      <c r="I77" s="1" t="s">
        <v>68</v>
      </c>
      <c r="J77" s="4"/>
      <c r="K77" s="5"/>
      <c r="L77" s="5"/>
      <c r="M77" s="6"/>
    </row>
    <row r="78" spans="1:13">
      <c r="A78" s="16" t="s">
        <v>120</v>
      </c>
      <c r="B78" s="4"/>
      <c r="C78" s="5"/>
      <c r="D78" s="5"/>
      <c r="E78" s="6"/>
      <c r="F78" s="4"/>
      <c r="G78" s="5"/>
      <c r="H78" s="5">
        <v>4</v>
      </c>
      <c r="I78" s="5"/>
      <c r="J78" s="4"/>
      <c r="K78" s="5"/>
      <c r="L78" s="5"/>
      <c r="M78" s="6"/>
    </row>
    <row r="79" spans="1:13">
      <c r="A79" s="16"/>
      <c r="B79" s="4"/>
      <c r="C79" s="5"/>
      <c r="D79" s="5"/>
      <c r="E79" s="6"/>
      <c r="F79" s="4"/>
      <c r="G79" s="5"/>
      <c r="H79" s="5"/>
      <c r="I79" s="5"/>
      <c r="J79" s="4"/>
      <c r="K79" s="5"/>
      <c r="L79" s="5"/>
      <c r="M79" s="6"/>
    </row>
    <row r="80" spans="1:13">
      <c r="A80" s="16"/>
      <c r="B80" s="4"/>
      <c r="C80" s="5"/>
      <c r="D80" s="5"/>
      <c r="E80" s="6"/>
      <c r="F80" s="4"/>
      <c r="G80" s="5"/>
      <c r="H80" s="5"/>
      <c r="I80" s="5"/>
      <c r="J80" s="7"/>
      <c r="K80" s="8"/>
      <c r="L80" s="8"/>
      <c r="M80" s="9"/>
    </row>
    <row r="81" spans="1:13">
      <c r="A81" s="18" t="s">
        <v>52</v>
      </c>
      <c r="B81" s="34">
        <f>SUM(B2:B73)</f>
        <v>439</v>
      </c>
      <c r="C81" s="35">
        <f t="shared" ref="C81:M81" si="39">SUM(C2:C73)</f>
        <v>451</v>
      </c>
      <c r="D81" s="35">
        <f t="shared" si="39"/>
        <v>249</v>
      </c>
      <c r="E81" s="36">
        <f t="shared" si="39"/>
        <v>34</v>
      </c>
      <c r="F81" s="37">
        <f>SUM(F2:F73)</f>
        <v>536</v>
      </c>
      <c r="G81" s="20">
        <f t="shared" si="39"/>
        <v>562</v>
      </c>
      <c r="H81" s="20">
        <f t="shared" si="39"/>
        <v>100</v>
      </c>
      <c r="I81" s="21">
        <f t="shared" si="39"/>
        <v>930</v>
      </c>
      <c r="J81" s="38">
        <f>SUM(J2:J73)</f>
        <v>5672</v>
      </c>
      <c r="K81" s="38">
        <f t="shared" si="39"/>
        <v>5808</v>
      </c>
      <c r="L81" s="38">
        <f t="shared" si="39"/>
        <v>2151</v>
      </c>
      <c r="M81" s="39">
        <f t="shared" si="39"/>
        <v>6045</v>
      </c>
    </row>
    <row r="82" spans="1:13">
      <c r="A82" s="40" t="s">
        <v>95</v>
      </c>
      <c r="B82" s="23">
        <f>SUM(B81,F81)</f>
        <v>975</v>
      </c>
      <c r="C82" s="24">
        <f t="shared" ref="C82:E82" si="40">SUM(C81,G81)</f>
        <v>1013</v>
      </c>
      <c r="D82" s="24">
        <f t="shared" si="40"/>
        <v>349</v>
      </c>
      <c r="E82" s="25">
        <f t="shared" si="40"/>
        <v>964</v>
      </c>
    </row>
    <row r="83" spans="1:13">
      <c r="I83" s="33" t="s">
        <v>92</v>
      </c>
      <c r="J83" s="43">
        <f>J81/B82</f>
        <v>5.8174358974358977</v>
      </c>
      <c r="K83" s="43">
        <f>K81/C82</f>
        <v>5.7334649555774924</v>
      </c>
      <c r="L83" s="43">
        <f t="shared" ref="L83:M83" si="41">L81/D82</f>
        <v>6.1633237822349569</v>
      </c>
      <c r="M83" s="43">
        <f t="shared" si="41"/>
        <v>6.2707468879668049</v>
      </c>
    </row>
    <row r="84" spans="1:13">
      <c r="I84" s="33" t="s">
        <v>93</v>
      </c>
      <c r="J84" s="45">
        <f>AVERAGE(J83:M83)</f>
        <v>5.9962428808037878</v>
      </c>
      <c r="K84" s="43"/>
      <c r="L84" s="43"/>
      <c r="M84" s="4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Template 1</vt:lpstr>
      <vt:lpstr>Template 2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</vt:vector>
  </TitlesOfParts>
  <Company>Lower Merion Conservancy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Conservation</dc:creator>
  <cp:lastModifiedBy>Tom Clark</cp:lastModifiedBy>
  <dcterms:created xsi:type="dcterms:W3CDTF">2015-11-05T18:48:02Z</dcterms:created>
  <dcterms:modified xsi:type="dcterms:W3CDTF">2018-05-15T18:06:46Z</dcterms:modified>
</cp:coreProperties>
</file>